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T:\Working_Deliverable\FinalData\Tables\"/>
    </mc:Choice>
  </mc:AlternateContent>
  <xr:revisionPtr revIDLastSave="0" documentId="13_ncr:1_{0C945F6A-1A82-4D99-9C89-CAA0D69CD0E9}" xr6:coauthVersionLast="47" xr6:coauthVersionMax="47" xr10:uidLastSave="{00000000-0000-0000-0000-000000000000}"/>
  <bookViews>
    <workbookView xWindow="-120" yWindow="-120" windowWidth="29040" windowHeight="15720" xr2:uid="{5C3331C2-F205-4932-96D9-6FBF5E24B1B9}"/>
  </bookViews>
  <sheets>
    <sheet name="FMSs" sheetId="1" r:id="rId1"/>
  </sheets>
  <definedNames>
    <definedName name="_xlnm._FilterDatabase" localSheetId="0" hidden="1">FMSs!$A$2:$W$79</definedName>
    <definedName name="_Hlk96091089" localSheetId="0">FMSs!#REF!</definedName>
    <definedName name="_xlnm.Print_Area" localSheetId="0">FMSs!$A$2:$W$79</definedName>
    <definedName name="_xlnm.Print_Titles" localSheetId="0">FMSs!$A:$B,FMSs!$2:$2</definedName>
    <definedName name="Z_328EBBF6_2D1E_4863_AC13_4D945499D56C_.wvu.PrintTitles" localSheetId="0" hidden="1">FMSs!$A:$B,FMSs!$2:$2</definedName>
    <definedName name="Z_328EBBF6_2D1E_4863_AC13_4D945499D56C_.wvu.Rows" localSheetId="0" hidden="1">FMSs!$1:$1</definedName>
    <definedName name="Z_AB9E1E94_79D6_4004_9AAB_21A6AB41314B_.wvu.PrintArea" localSheetId="0" hidden="1">FMSs!$A$2:$W$68</definedName>
    <definedName name="Z_AB9E1E94_79D6_4004_9AAB_21A6AB41314B_.wvu.PrintTitles" localSheetId="0" hidden="1">FMSs!$A:$B,FMSs!$2:$2</definedName>
  </definedNames>
  <calcPr calcId="191029"/>
  <customWorkbookViews>
    <customWorkbookView name="Sosa, Mario - Personal View" guid="{328EBBF6-2D1E-4863-AC13-4D945499D56C}" mergeInterval="0" personalView="1" maximized="1" xWindow="-9" yWindow="-9" windowWidth="1938" windowHeight="1048" activeSheetId="1"/>
    <customWorkbookView name="Ericka Reyes - Personal View" guid="{AB9E1E94-79D6-4004-9AAB-21A6AB41314B}" mergeInterval="0" personalView="1" maximized="1" xWindow="-8" yWindow="-8" windowWidth="1936"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 i="1" l="1"/>
  <c r="AC12" i="1"/>
  <c r="AC10" i="1"/>
  <c r="AD9" i="1"/>
  <c r="AD10" i="1"/>
  <c r="AD11" i="1"/>
  <c r="AD12" i="1"/>
  <c r="AD5" i="1"/>
  <c r="AD6" i="1"/>
  <c r="AD7" i="1"/>
  <c r="AD8" i="1"/>
  <c r="AD4" i="1"/>
  <c r="AC9" i="1"/>
  <c r="AC11" i="1"/>
  <c r="AC5" i="1"/>
  <c r="AC6" i="1"/>
  <c r="AC7" i="1"/>
  <c r="AC8" i="1"/>
  <c r="AC4" i="1"/>
  <c r="AA9" i="1"/>
  <c r="AA10" i="1"/>
  <c r="AA11" i="1"/>
  <c r="AA12" i="1"/>
  <c r="AA5" i="1"/>
  <c r="AA6" i="1"/>
  <c r="AA7" i="1"/>
  <c r="AA8" i="1"/>
  <c r="AA4" i="1"/>
  <c r="Z9" i="1"/>
  <c r="Z10" i="1"/>
  <c r="Z11" i="1"/>
  <c r="Z5" i="1"/>
  <c r="Z6" i="1"/>
  <c r="Z7" i="1"/>
  <c r="Z8" i="1"/>
  <c r="Z4" i="1"/>
  <c r="AC13" i="1" l="1"/>
  <c r="Z13" i="1"/>
  <c r="AA13" i="1"/>
  <c r="AD13" i="1"/>
</calcChain>
</file>

<file path=xl/sharedStrings.xml><?xml version="1.0" encoding="utf-8"?>
<sst xmlns="http://schemas.openxmlformats.org/spreadsheetml/2006/main" count="1500" uniqueCount="458">
  <si>
    <t>FMS ID</t>
  </si>
  <si>
    <t>FMS Name</t>
  </si>
  <si>
    <t>Description</t>
  </si>
  <si>
    <t>Associated Goals (ID)</t>
  </si>
  <si>
    <t>Counties</t>
  </si>
  <si>
    <t>HUC8s</t>
  </si>
  <si>
    <t>HUC12s</t>
  </si>
  <si>
    <t>Watershed Name</t>
  </si>
  <si>
    <t>Project Type</t>
  </si>
  <si>
    <t>Strategy Project Area (sqmi)</t>
  </si>
  <si>
    <t>Flood Risk Type (Riverine, Coastal, Urban, Playa, Other)</t>
  </si>
  <si>
    <t>Sponsor</t>
  </si>
  <si>
    <t>Entities with Oversight</t>
  </si>
  <si>
    <t>Emergency Need (Y/N)</t>
  </si>
  <si>
    <t>Estimated Project Cost ($)</t>
  </si>
  <si>
    <t>Potential Funding Sources and Amount</t>
  </si>
  <si>
    <t>Cost/Structure removed</t>
  </si>
  <si>
    <t>Consideration of Nature-Based Solution (Y/N)</t>
  </si>
  <si>
    <t>Negative Impact (Y/N)</t>
  </si>
  <si>
    <t>Negative Impact Mitigation (Y/N)</t>
  </si>
  <si>
    <t>Water Supply Benefit (Y/N)</t>
  </si>
  <si>
    <t>RFPG Recommendation (Y/N)</t>
  </si>
  <si>
    <t>Reason for Recommendation</t>
  </si>
  <si>
    <t>062000001</t>
  </si>
  <si>
    <t>06000001, 06000015</t>
  </si>
  <si>
    <t>Harris</t>
  </si>
  <si>
    <t>12040104</t>
  </si>
  <si>
    <t>120401040402, 120401040401</t>
  </si>
  <si>
    <t>06000084, 06000083</t>
  </si>
  <si>
    <t>Other</t>
  </si>
  <si>
    <t>Urban/Local</t>
  </si>
  <si>
    <t>City of Bellaire</t>
  </si>
  <si>
    <t>Harris, Bellaire, Harris County Flood Control District</t>
  </si>
  <si>
    <t>N</t>
  </si>
  <si>
    <t xml:space="preserve"> </t>
  </si>
  <si>
    <t>No</t>
  </si>
  <si>
    <t>Yes</t>
  </si>
  <si>
    <t>Alignment with RFPG goals and TWDB guidance principles.</t>
  </si>
  <si>
    <t>062000002</t>
  </si>
  <si>
    <t>Harris, Bellaire</t>
  </si>
  <si>
    <t>062000003</t>
  </si>
  <si>
    <t>Harris, Harris County Flood Control District, Bellaire</t>
  </si>
  <si>
    <t>062000004</t>
  </si>
  <si>
    <t>062000005</t>
  </si>
  <si>
    <t>Periodically distribute messages to residents warning of dangers of walking or playing in floodwaters. Develop a plan with local schools to educate children to avoid walking, playing, or riding bicycles in floodwaters.</t>
  </si>
  <si>
    <t>06000001, 06000005, 06000006, 06000010, 06000015</t>
  </si>
  <si>
    <t>Education and Outreach</t>
  </si>
  <si>
    <t xml:space="preserve">City of Bellaire </t>
  </si>
  <si>
    <t>Bellaire</t>
  </si>
  <si>
    <t>062000006</t>
  </si>
  <si>
    <t>City of Bunker Hill Community Outreach</t>
  </si>
  <si>
    <t>Community Outreach (flooded street identification, marking and signage)</t>
  </si>
  <si>
    <t>120401040303</t>
  </si>
  <si>
    <t>City of Bunker Hill Village</t>
  </si>
  <si>
    <t>Harris, Harris County Flood Control District, Bunker Hill Village</t>
  </si>
  <si>
    <t>062000007</t>
  </si>
  <si>
    <t>City of Bunker Hill Dam/Levee Maintenance and Monitoring  Plan</t>
  </si>
  <si>
    <t>Minimize the risk of dam/levee failure and related damage to existing and proposed structures by monitoring the maintenance and inspection schedules.</t>
  </si>
  <si>
    <t>Riverine, Urban/Local</t>
  </si>
  <si>
    <t>Harris, Harris County Flood Control District, Houston, Bunker Hill Village</t>
  </si>
  <si>
    <t>062000008</t>
  </si>
  <si>
    <t>Harris County Hazard Mitigation Action AW-3</t>
  </si>
  <si>
    <t>Utilizing the existing public outreach capability to develop, deploy, and disseminate targeted outreach projects promoting risk communication, mitigation and resilience to all the hazards of concern.</t>
  </si>
  <si>
    <t>12040101, 12040102, 12040103, 12040104, 12040203, 12040204</t>
  </si>
  <si>
    <t>Harris County</t>
  </si>
  <si>
    <t>062000009</t>
  </si>
  <si>
    <t>Harris County Hazard Mitigation Action AW-4</t>
  </si>
  <si>
    <t>Strive to capture time-sensitive data such as high-water marks, extent and location of hazard, and loss information to support future updates to risk assessments as well as other plans and programs that utilize hazard extent data.</t>
  </si>
  <si>
    <t>06000001, 06000010, 06000015</t>
  </si>
  <si>
    <t>Flood Measurement and Warning</t>
  </si>
  <si>
    <t>062000010</t>
  </si>
  <si>
    <t>Harris County Hazard Mitigation Action AW-5</t>
  </si>
  <si>
    <t>Continue to develop, improve, and implement an enhanced mass public warning and alert system within the Harris County Joint Information Center to provide warning capability throughout Harris County to support the emergency management of all hazards.</t>
  </si>
  <si>
    <t>062000011</t>
  </si>
  <si>
    <t>Harris County Hazard Mitigation Action AW-6</t>
  </si>
  <si>
    <t xml:space="preserve">Utilize viable and relevant information, data and tools (Hazus models) developed as part of the update to the risk assessment of this plan update to support training and exercise of the County's preparedness, response and recovery programs. </t>
  </si>
  <si>
    <t>062000012</t>
  </si>
  <si>
    <t xml:space="preserve">City of Alvin CRS Application </t>
  </si>
  <si>
    <t xml:space="preserve">Apply and once accepted maintain and/or improve CRS status. Cost is time, data and preparation of a CRS application.  Benefit, if approved homeowner with flood insurance could receive a discount based on the City's CRS score. </t>
  </si>
  <si>
    <t>Brazoria</t>
  </si>
  <si>
    <t>12040204</t>
  </si>
  <si>
    <t>120402040200, 120402040400, 120402040100</t>
  </si>
  <si>
    <t>06000107, 06000109, 06000106</t>
  </si>
  <si>
    <t>City of Alvin</t>
  </si>
  <si>
    <t>Brazoria, Alvin</t>
  </si>
  <si>
    <t>062000013</t>
  </si>
  <si>
    <t>Brazoria County Increased Cost of Compliance Education</t>
  </si>
  <si>
    <t xml:space="preserve">Implement campaign on public education of ICC (Increased Cost of Compliance) coverage. </t>
  </si>
  <si>
    <t>120402040300, 120402040200, 120402040400, 120402040100</t>
  </si>
  <si>
    <t>06000108, 06000107, 06000109, 06000106</t>
  </si>
  <si>
    <t>Riverine, Coastal, Urban/Local</t>
  </si>
  <si>
    <t xml:space="preserve">Brazoria County </t>
  </si>
  <si>
    <t>062000014</t>
  </si>
  <si>
    <t xml:space="preserve">City of Galveston NFIP CRS Rating </t>
  </si>
  <si>
    <t>Maintain membership of the NFIP's CRS</t>
  </si>
  <si>
    <t>Galveston</t>
  </si>
  <si>
    <t>120402040300, 120402040200, 120402040400, 120402040500</t>
  </si>
  <si>
    <t>06000108, 06000107, 06000109, 06000110</t>
  </si>
  <si>
    <t>City of Galveston</t>
  </si>
  <si>
    <t>062000015</t>
  </si>
  <si>
    <t>Develop Applicable Plans and Studies to Address Hazard Mitigation in Galveston County</t>
  </si>
  <si>
    <t xml:space="preserve">Review planning needs annually to include, but not be limited to, CEMP, debris management, stormwater management, master plan, drainage, drought, GIS mapping, complete study to locate areas prone to expansive soils and land subsidence, etc. </t>
  </si>
  <si>
    <t>06000001, 06000007, 06000015</t>
  </si>
  <si>
    <t>Regulatory and Guidance</t>
  </si>
  <si>
    <t>Galveston County</t>
  </si>
  <si>
    <t>062000016</t>
  </si>
  <si>
    <t>Waller County Elevation Certificate Requirement</t>
  </si>
  <si>
    <t>06000001, 06000007, 06000010,  06000015</t>
  </si>
  <si>
    <t>Waller</t>
  </si>
  <si>
    <t>12040101, 12040103</t>
  </si>
  <si>
    <t>120401010104, 120401010101, 120401010102, 120401010103, 120401010201, 120401010202, 120401010203, 120401010204, 120401030101, 120401030106, 120401030303, 120401030305, 120401030301, 120401030302</t>
  </si>
  <si>
    <t>06000004, 06000001, 06000002, 06000003, 06000005, 06000006, 06000007, 06000008, 06000046, 06000051, 06000063, 06000065, 06000061, 06000062</t>
  </si>
  <si>
    <t>Waller County</t>
  </si>
  <si>
    <t>Waller, Waller, Hempstead, Brookshire, Brookshire Katy Drainage District, Katy</t>
  </si>
  <si>
    <t>062000017</t>
  </si>
  <si>
    <t>Develop Program to Optimize Operation of the Flood Gates at Second Cut Outlet in City of Kemah</t>
  </si>
  <si>
    <t>Develop program to integrate with the Harris County Flood Control District for the purpose of optimizing the operation of the flood gates at second cut outlet.</t>
  </si>
  <si>
    <t>120402040200, 120402040100</t>
  </si>
  <si>
    <t>06000107, 06000106</t>
  </si>
  <si>
    <t>City of Kemah</t>
  </si>
  <si>
    <t>Galveston, Harris County Flood Control District, Kemah</t>
  </si>
  <si>
    <t>062000018</t>
  </si>
  <si>
    <t>Galveston County-wide Education and Outreach</t>
  </si>
  <si>
    <t>Provide educational information related to preparedness, mitigation, response, and recovery to the public.</t>
  </si>
  <si>
    <t>Galveston, Harris</t>
  </si>
  <si>
    <t>062000019</t>
  </si>
  <si>
    <t>Public Information and Awareness in City of New Waverly</t>
  </si>
  <si>
    <t>Rewrite, improve, and implement new local floodplain regulations, to include a public information campaign on regulatory awareness.</t>
  </si>
  <si>
    <t>Walker</t>
  </si>
  <si>
    <t>12040103</t>
  </si>
  <si>
    <t>120401030101</t>
  </si>
  <si>
    <t>City of New Waverly</t>
  </si>
  <si>
    <t>Walker, New Waverly</t>
  </si>
  <si>
    <t>062000020</t>
  </si>
  <si>
    <t>Promotion of Flood Insurance in City of Arcola</t>
  </si>
  <si>
    <t>Promote the purchase of flood insurance. Advertise the availability, cost, and coverage of flood insurance through the NFIP.</t>
  </si>
  <si>
    <t>Fort Bend</t>
  </si>
  <si>
    <t>120402040400</t>
  </si>
  <si>
    <t xml:space="preserve">City of Arcola </t>
  </si>
  <si>
    <t>Fort Bend, Arcola</t>
  </si>
  <si>
    <t>062000021</t>
  </si>
  <si>
    <t>City of Todd Mission Public Outreach &amp; Education</t>
  </si>
  <si>
    <t>Grimes</t>
  </si>
  <si>
    <t>12040102</t>
  </si>
  <si>
    <t>120401020203, 120401020206</t>
  </si>
  <si>
    <t>06000035, 06000038</t>
  </si>
  <si>
    <t>City of Todd Mission</t>
  </si>
  <si>
    <t>Todd Mission</t>
  </si>
  <si>
    <t>062000022</t>
  </si>
  <si>
    <t>Increase Public Awareness of Hazards in City of Arcola</t>
  </si>
  <si>
    <t>Increase public awareness of hazards and hazardous areas. Distribute public awareness information regarding flood hazards.</t>
  </si>
  <si>
    <t>City of Arcola</t>
  </si>
  <si>
    <t>Arcola</t>
  </si>
  <si>
    <t>062000023</t>
  </si>
  <si>
    <t>Expand Development of Emergency Notification System in Liberty County</t>
  </si>
  <si>
    <t>Expand development of emergency notification system/work to establish public awareness of emergency notification process.</t>
  </si>
  <si>
    <t>Liberty</t>
  </si>
  <si>
    <t>12040103, 12040203</t>
  </si>
  <si>
    <t>120401030201, 120401030108, 120401030109, 120401030205, 120401030402, 120401030203, 120401030204, 120401030202, 120401030401, 120402030104, 120402030103, 120402030102, 120402030101</t>
  </si>
  <si>
    <t>06000056, 06000053, 06000054, 06000060, 06000070, 06000058, 06000059, 06000057, 06000069, 06000102, 06000101, 06000100, 06000099</t>
  </si>
  <si>
    <t>Liberty County</t>
  </si>
  <si>
    <t>062000025</t>
  </si>
  <si>
    <t>Galveston County Stormproof/Retrofit Infrastructure</t>
  </si>
  <si>
    <t>Stormproof/retrofit critical facilities and infrastructure for county-owned properties and unincorporated areas.</t>
  </si>
  <si>
    <t>06000001, 06000003, 06000004, 06000015</t>
  </si>
  <si>
    <t>Infrastructure Projects</t>
  </si>
  <si>
    <t>Galveston, Galveston</t>
  </si>
  <si>
    <t>Y</t>
  </si>
  <si>
    <t>062000026</t>
  </si>
  <si>
    <t>Implement Stormwater Management Plan in City of Bayou Vista</t>
  </si>
  <si>
    <t>Implement stormwater management plan to improve drainage during flood and other weather events.</t>
  </si>
  <si>
    <t>120402040200</t>
  </si>
  <si>
    <t>City of Bayou Vista</t>
  </si>
  <si>
    <t>Bayou Vista</t>
  </si>
  <si>
    <t>062000027</t>
  </si>
  <si>
    <t>Walker County Public Information and Awareness</t>
  </si>
  <si>
    <t>Purchase high water (flood) indicators for low water river crossing for county roads.</t>
  </si>
  <si>
    <t>Walker County</t>
  </si>
  <si>
    <t>062000028</t>
  </si>
  <si>
    <t>City of Bayou Vista Severe Weather Warning Systems</t>
  </si>
  <si>
    <t>Purchase and install severe weather warning systems</t>
  </si>
  <si>
    <t>062000029</t>
  </si>
  <si>
    <t>Natural Infrastructure Project Barker Reservoir Headwater Acquisition and Restoration</t>
  </si>
  <si>
    <t>06000001, 06000013, 06000014</t>
  </si>
  <si>
    <t>12040102, 12040104</t>
  </si>
  <si>
    <t>120401020103, 120401040101</t>
  </si>
  <si>
    <t>06000028, 06000071</t>
  </si>
  <si>
    <t>Property Acquisition and Structural Elevation</t>
  </si>
  <si>
    <t>Coastal Prairie Conservancy</t>
  </si>
  <si>
    <t>Harris, Waller, Harris County Flood Control District</t>
  </si>
  <si>
    <t>062000030</t>
  </si>
  <si>
    <t>Natural Infrastructure Project Mound Creek Conservation</t>
  </si>
  <si>
    <t>Harris, Waller</t>
  </si>
  <si>
    <t>120401020103, 120401020101</t>
  </si>
  <si>
    <t>06000028, 06000026</t>
  </si>
  <si>
    <t>062000031</t>
  </si>
  <si>
    <t xml:space="preserve">Brazoria County Structure Elevation </t>
  </si>
  <si>
    <t>Riverine, Urban/Local, Coastal</t>
  </si>
  <si>
    <t>Brazoria, Alvin, Iowa Colony, Pearland</t>
  </si>
  <si>
    <t>062000032</t>
  </si>
  <si>
    <t>Brazoria County Non-structural Mitigation / Land Preservation</t>
  </si>
  <si>
    <t>062000033</t>
  </si>
  <si>
    <t>City of Bellaire Flood Rescue Plan</t>
  </si>
  <si>
    <t>062000034</t>
  </si>
  <si>
    <t xml:space="preserve">Brazoria County Dam and Levee Failure Outreach and Education campaign </t>
  </si>
  <si>
    <t xml:space="preserve">Implement an outreach and education campaign to educate the public on mitigation techniques for dam and levee failure to reduce loss of life and property. </t>
  </si>
  <si>
    <t>062000035</t>
  </si>
  <si>
    <t>Amending Grimes County Floodplain Ordinance</t>
  </si>
  <si>
    <t>Prohibit the building of any new structures located down-stream of high hazard dams by amending the floodplain ordinance.</t>
  </si>
  <si>
    <t>12040101, 12040102</t>
  </si>
  <si>
    <t>120401010101, 120401010301, 120401010302, 120401010303, 120401010103, 120401010304, 120401010305, 120401010306, 120401020202, 120401020203, 120401020207, 120401020206</t>
  </si>
  <si>
    <t>06000001, 06000012, 06000013, 06000014, 06000003, 06000015, 06000016, 06000017, 06000034, 06000035, 06000039, 06000038</t>
  </si>
  <si>
    <t>Grimes County</t>
  </si>
  <si>
    <t>Grimes, Todd Mission</t>
  </si>
  <si>
    <t>062000036</t>
  </si>
  <si>
    <t xml:space="preserve">Grimes County Property Acquisition </t>
  </si>
  <si>
    <t>Per NFIP participation, the acquisition of structures located in the 100-year flood plain and in dam inundation areas.</t>
  </si>
  <si>
    <t>062000037</t>
  </si>
  <si>
    <t>Property Acquisition Down-Stream of High Hazard Dams in Grimes County</t>
  </si>
  <si>
    <t>062000038</t>
  </si>
  <si>
    <t>Walker County Property Acquisition in Deep River Plantation Subdivision</t>
  </si>
  <si>
    <t>Acquire flood loss properties and properties prone to flooding in the Deep River Plantation Subdivision.</t>
  </si>
  <si>
    <t>062000039</t>
  </si>
  <si>
    <t>City of Santa Fe Stormproof/retrofit New Critical Infrastructure</t>
  </si>
  <si>
    <t>New construction and existing critical facilities and infrastructure should include advanced mitigation techniques.</t>
  </si>
  <si>
    <t>120402040300, 120402040200</t>
  </si>
  <si>
    <t>06000108, 06000107</t>
  </si>
  <si>
    <t>City of Santa Fe</t>
  </si>
  <si>
    <t>Santa Fe</t>
  </si>
  <si>
    <t>062000040</t>
  </si>
  <si>
    <t>Waller County Drainage System Maintenance</t>
  </si>
  <si>
    <t>Project will clear obstacles, widen and reshape ditches, and upgrade culverts to restore adequate drainage to mitigate flooding in all participating jurisdictions.</t>
  </si>
  <si>
    <t>120401020102, 120401020103, 120401020204, 120401020101, 120401020201, 120401020202, 120401020203, 120401020205, 120401020207, 120401020206, 120401040102, 120401040103, 120401040101, 120401040203</t>
  </si>
  <si>
    <t>06000027, 06000028, 06000036, 06000026, 06000033, 06000034, 06000035, 06000037, 06000039, 06000038, 06000072, 06000073, 06000071, 06000077</t>
  </si>
  <si>
    <t>Waller, Waller, Brookshire Katy Drainage District, Katy</t>
  </si>
  <si>
    <t>062000041</t>
  </si>
  <si>
    <t>Waller County Flood Hazard Public Information Campaign</t>
  </si>
  <si>
    <t>062000042</t>
  </si>
  <si>
    <t>Waller County Freeboard Requirement Update</t>
  </si>
  <si>
    <t>The county may increase its freeboard requirement to 24-in from 18-in above the base flood elevation. County may require that all new lots within a platted subdivision be located fully outside of the floodplain. Applicable to all floodplain development.</t>
  </si>
  <si>
    <t>062000043</t>
  </si>
  <si>
    <t>Install Outdoor Early warning System in Walker County</t>
  </si>
  <si>
    <t>Install Outdoor Early warning System to provide citizens early warning of an impending disaster, or an event that would affect the life and/or property of the citizens.</t>
  </si>
  <si>
    <t>Walker, Huntsville, New Waverly</t>
  </si>
  <si>
    <t>062000044</t>
  </si>
  <si>
    <t xml:space="preserve">Walker County Public Hazard Information and Awareness Campaign </t>
  </si>
  <si>
    <t>The county and participating jurisdiction will create and implement an education campaign to educate the public on mitigation techniques for all hazards.</t>
  </si>
  <si>
    <t>062000045</t>
  </si>
  <si>
    <t>Retrofit and Harden the Emergency Operations Center Serving Walker County</t>
  </si>
  <si>
    <t>Retrofit and harden the Emergency Operations Center serving Walker county including city of Huntsville, New Waverly, and Riverside.</t>
  </si>
  <si>
    <t>Walker, Huntsville</t>
  </si>
  <si>
    <t>062000046</t>
  </si>
  <si>
    <t>City of Cleveland Drainage Maintenance</t>
  </si>
  <si>
    <t>Liberty, Montgomery, San Jacinto</t>
  </si>
  <si>
    <t>120401030201, 120401030108, 120401030109, 120401030203, 120401030202, 120401030401</t>
  </si>
  <si>
    <t>06000056, 06000053, 06000054, 06000058, 06000057, 06000069</t>
  </si>
  <si>
    <t>City of Cleveland</t>
  </si>
  <si>
    <t>Cleveland, San Jacinto, Montgomery</t>
  </si>
  <si>
    <t>062000047</t>
  </si>
  <si>
    <t xml:space="preserve">City of Hilcrest Village Land Acquisition </t>
  </si>
  <si>
    <t xml:space="preserve">Purchase additional land for retention pond construction to mitigate flooding in flood zones. </t>
  </si>
  <si>
    <t xml:space="preserve">City of Hillcrest Village </t>
  </si>
  <si>
    <t>Hillcrest</t>
  </si>
  <si>
    <t>062000048</t>
  </si>
  <si>
    <t xml:space="preserve">City of Manvel </t>
  </si>
  <si>
    <t>Manvel</t>
  </si>
  <si>
    <t>062000049</t>
  </si>
  <si>
    <t>Bellaire, Harris County Flood Control District</t>
  </si>
  <si>
    <t>062000050</t>
  </si>
  <si>
    <t>Debris generated by many hazards if the level of intensity allows. Implement plan to remove debris throughout the canal system especially since Bayou Vista is a residential canal community.</t>
  </si>
  <si>
    <t>062000051</t>
  </si>
  <si>
    <t>Maintain Drainage Systems and Culverts in City of Friendswood</t>
  </si>
  <si>
    <t>City of Friendswood</t>
  </si>
  <si>
    <t>Friendswood, Harris, Galveston</t>
  </si>
  <si>
    <t>062000052</t>
  </si>
  <si>
    <t>City of League City Property Acquisition and Relocation</t>
  </si>
  <si>
    <t>Buying and removing property from the floodplain will reduce long-term, repetitive flood loss. The open space created by the removal of insured property will facilitate drainage and allow for the creation of recreation areas.</t>
  </si>
  <si>
    <t>City of League City</t>
  </si>
  <si>
    <t>League City</t>
  </si>
  <si>
    <t>062000053</t>
  </si>
  <si>
    <t>062000054</t>
  </si>
  <si>
    <t>Keep areas of concern free of unnecessary debris as needed. Implement and maintain tree, vegetation trimming/removal near, infrastructure, drainage systems and roadside areas.</t>
  </si>
  <si>
    <t>062000055</t>
  </si>
  <si>
    <t>Acquisition of property in the floodplain.</t>
  </si>
  <si>
    <t>Liberty, Dayton</t>
  </si>
  <si>
    <t>062000056</t>
  </si>
  <si>
    <t xml:space="preserve">City of Galveston Floodplain Manager Increase </t>
  </si>
  <si>
    <t xml:space="preserve">Increase and maintain number of floodplain managers in the building division through training and certification. </t>
  </si>
  <si>
    <t xml:space="preserve">City of Galveston </t>
  </si>
  <si>
    <t>062000057</t>
  </si>
  <si>
    <t>City of Galveston SRL and RL Property Mitigation</t>
  </si>
  <si>
    <t>062000058</t>
  </si>
  <si>
    <t>City of Bunker Hill Village Non-Structural Mitigation Projects</t>
  </si>
  <si>
    <t>Non-structural mitigation measure - buried powerlines, tree management and generators</t>
  </si>
  <si>
    <t xml:space="preserve">Harris, Harris County Flood Control District, Bunker Hill Village, </t>
  </si>
  <si>
    <t>062000059</t>
  </si>
  <si>
    <t xml:space="preserve">Protecting critical facilities such as hospitals, fire stations, police stations and water treatment plants can help keep them operational during severe storms. </t>
  </si>
  <si>
    <t>062000060</t>
  </si>
  <si>
    <t>Harris County Mitigation Buyout and Relocation Program</t>
  </si>
  <si>
    <t xml:space="preserve">This program is designed to assist owners whose properties were damaged by a natural disaster and or in an area that is designated hopelessly deep in the floodplain and repetitively flooded, to relocate outside the threat of flooding. </t>
  </si>
  <si>
    <t>Harris, Houston, Harris County Flood Control District</t>
  </si>
  <si>
    <t xml:space="preserve">City of Alvin Full Time Floodplain Administrator </t>
  </si>
  <si>
    <t>Hire a full-time floodplain administrator who can support CRS application, NFIP, mapping and community floodplain support.  A dedicated employee could help the community obtain CRS status and full time flood plain support.</t>
  </si>
  <si>
    <t>Brazoria, Galveston, Fort Bend</t>
  </si>
  <si>
    <t>Alvin</t>
  </si>
  <si>
    <t xml:space="preserve">City of Pearland SRL and RL Property Acquisition </t>
  </si>
  <si>
    <t xml:space="preserve">Continue working with County and State officials to identify repetitive loss and severe repetitive loss properties, and pursue mitigation projects to reduce risk. </t>
  </si>
  <si>
    <t>Brazoria, Fort Bend, Harris</t>
  </si>
  <si>
    <t>City of Pearland</t>
  </si>
  <si>
    <t>Pearland, Brazoria, Brazoria County Drainage District 4</t>
  </si>
  <si>
    <t>062000063</t>
  </si>
  <si>
    <t>Harris County Wide Voluntary Buyout Program</t>
  </si>
  <si>
    <t>Targeted home buyouts to reduce flood damages in areas several feet deep in the floodplain where structural projects to reduce flooding are not cost-effective and/or beneficial.</t>
  </si>
  <si>
    <t>Harris County Flood Control District (HCFCD)</t>
  </si>
  <si>
    <t>062000064</t>
  </si>
  <si>
    <t xml:space="preserve">Grant funding through HMGP may be used to mitigate RFC and SRL properties. Mitigation option will be implemented with property owners as funding and opportunities arise. </t>
  </si>
  <si>
    <t>06000001, 06000011, 06000012, 06000015</t>
  </si>
  <si>
    <t xml:space="preserve">Galveston, Galveston, Jamaica Beach, Hitchcock, La Marque, Santa Fe, Texas City, </t>
  </si>
  <si>
    <t>062000065</t>
  </si>
  <si>
    <t>Liberty County Regional Coordination</t>
  </si>
  <si>
    <t>Work with adjoining counties regarding flooding and drainage issues.</t>
  </si>
  <si>
    <t>Liberty, Chambers, Harris, San Jacinto, Hardin</t>
  </si>
  <si>
    <t>Develop updates to Bellaire's residential and non-residential drainage requirements and the City's flood damage prevention ordinance, in alignment with Bellaire's broader flood risk management goals and objectives.</t>
  </si>
  <si>
    <t xml:space="preserve">Partner with surrounding municipalities/governmental agencies to identify drainage improvements (conveyance or detention) which could minimize extreme event sheet flow entering into Bellaire. </t>
  </si>
  <si>
    <t>Bonds/Other Financing (25%)</t>
  </si>
  <si>
    <t>Other (25%)</t>
  </si>
  <si>
    <t>General Revenue (25%)</t>
  </si>
  <si>
    <t>Entity Budget/Funds (100%)</t>
  </si>
  <si>
    <t>General Revenue (50%)</t>
  </si>
  <si>
    <t>General Revenue (100%)</t>
  </si>
  <si>
    <t>City of Bellaire Flood Early Warning System</t>
  </si>
  <si>
    <t>Other (0%)</t>
  </si>
  <si>
    <t xml:space="preserve">City of Bellaire Roadway and Drainage Improvements_x000D_
</t>
  </si>
  <si>
    <t>Perform engineering services in support of the local drainage asset management planning, to repair or reconstruct antiquated local drainage and associated road infrastructure. Including design of storm sewers, roadways, and overland storage/conveyance.</t>
  </si>
  <si>
    <t xml:space="preserve">City of Bellaire Non-Structural Flood Risk Reduction Strategies_x000D_
</t>
  </si>
  <si>
    <t xml:space="preserve">Conduct planning and outreach efforts to identify residents interested in buy-out, home elevation, or flood proofing programs, and develop plans or grant applications to support interested parties._x000D_
</t>
  </si>
  <si>
    <t xml:space="preserve">City of Bellaire Drainage Requirements and Flood Damage Prevention Ordinance _x000D_
</t>
  </si>
  <si>
    <t xml:space="preserve">City of Bellaire Surrounding Area Drainage Improvements_x000D_
</t>
  </si>
  <si>
    <t xml:space="preserve">City of Bellaire Floodwater Public Awareness Initiatives_x000D_
</t>
  </si>
  <si>
    <t>Require and maintain FEMA elevation certificates for all new/improved building in the special flood hazard area (SFHA).</t>
  </si>
  <si>
    <t>Purchase and restore agricultutal &amp; natural lands at the headwater of Barker Reservoir. Manage land for agricultual use, restore native landscape like grasslands and wetlands, and enhance management practices. Provides natural flood mitigation benefits.</t>
  </si>
  <si>
    <t>Purhase conservation easement from landowner to permanently conserve as agricultural/natural areas. KPC to ensure land remains undeveloped agriculutural land and maintain conservation. Would provide multiple benefits such as flood mitigation, and more.</t>
  </si>
  <si>
    <t>Elevate structures in flood zone. Over 70% of these structures are pre-firm and do not meet current FEMA elevation standards. FEMA estimates that over 400 structures may be substantially damaged and must be elevated to meet current standards.</t>
  </si>
  <si>
    <t xml:space="preserve">Up to 35,0000 acres of land could be purchased to help reduce the impacts of natrual hazards by converting the space to floodwater storage, groundwater recharge, erosion, drought mitigation, in the form of public green space. </t>
  </si>
  <si>
    <t>Develop a plan to address rescues from both one-story and two-story homes. This includes evacuating disabled/physically impaired/elderly individuals from homes in advance of anticipated extreme rainfall events.</t>
  </si>
  <si>
    <t>Acquire homes located down-stream of high hazard dams.</t>
  </si>
  <si>
    <t>Posting of signage at high profile locations and use of social media to communicate threats/concers. Flood gauges for common flooded road crossings. Burn ban signs.</t>
  </si>
  <si>
    <t>Removal of debris, silt and vegetation obstacles in drainageways. Project will clear obstacles, mow and reshape ditches, and upgrade culverts to restore adequate drainage to mitigate flooding.</t>
  </si>
  <si>
    <t xml:space="preserve">City of Manvel Propery Acquisition </t>
  </si>
  <si>
    <t>Acquire Repetitive Loss (RL) and Severe Repetitive Loss (SRL) properties in the 100-year flood plain, as identified by FEMA and NFIP.</t>
  </si>
  <si>
    <t>Develop Flood Early Warning System for the City of Bellaire to inform emergency responders and to assist residents in making safe decisions during major storm events.</t>
  </si>
  <si>
    <t>City of Bayou Vista Management Practices for Securing Windblown Debris in Canals</t>
  </si>
  <si>
    <t>Clean &amp; recut drainage ditches, complete work orders related to conveyance systems. Pursue sub-regional drainage improvements.</t>
  </si>
  <si>
    <t>City of Santa Fe - Harden Existing Critical Facilites and Infrastructure</t>
  </si>
  <si>
    <t>Harden existing critical facilites and infrastructure. Specifically City Hall, Maintenance Building, Library, and Community Center.</t>
  </si>
  <si>
    <t xml:space="preserve">City of Santa Fe - Drainge System Maintenance </t>
  </si>
  <si>
    <t>Liberty County Floodplain Acquistion</t>
  </si>
  <si>
    <t>Elevation, acquisition or other mitigation of identified Repetitive Loss and Severe Repeditive Loss properties and structures damaged by flooding.</t>
  </si>
  <si>
    <t>Hardening of Critical Facilites in City of Mission Todd</t>
  </si>
  <si>
    <t>062000061</t>
  </si>
  <si>
    <t>062000062</t>
  </si>
  <si>
    <t>Mitigate Repetitive Flood Claim &amp; Severe Repetititve Loss Properties in Galveston County</t>
  </si>
  <si>
    <t>062000066</t>
  </si>
  <si>
    <t>Warren Ranch Preservation</t>
  </si>
  <si>
    <t>Acquisition of remaining private interest stake in the 6,004-acre Warren Ranch for floodplain preservation and conservation. Place a conservation easement on the Ranch to conserve ag and natural habitat.</t>
  </si>
  <si>
    <t>062000067</t>
  </si>
  <si>
    <t>Acquisition and restoration of 1,074-acres of ag and natural lands at the headwaters of Cypress Creek.</t>
  </si>
  <si>
    <t>RECOMMENDED</t>
  </si>
  <si>
    <t>IDENTIFIED</t>
  </si>
  <si>
    <t>Count</t>
  </si>
  <si>
    <t>Cost</t>
  </si>
  <si>
    <t>Preparedness</t>
  </si>
  <si>
    <t>Natural Based Projects</t>
  </si>
  <si>
    <t>Engineering Project Planning</t>
  </si>
  <si>
    <t>Total</t>
  </si>
  <si>
    <t>FMS TYPE</t>
  </si>
  <si>
    <t>Riverine</t>
  </si>
  <si>
    <t>Harris County Flood Control District (HCFCD),Harris County</t>
  </si>
  <si>
    <t>Cypress Creek Headwater Acquisition and Preservation</t>
  </si>
  <si>
    <t>Outside of San Jacinto region.</t>
  </si>
  <si>
    <t>120401020103</t>
  </si>
  <si>
    <t>06000028</t>
  </si>
  <si>
    <t>06000027, 06000028</t>
  </si>
  <si>
    <t>120401020102, 120401020103</t>
  </si>
  <si>
    <t>06000108, 06000108, 06000107, 06000109, 06000106</t>
  </si>
  <si>
    <t>12040104, 12040204</t>
  </si>
  <si>
    <t>120401040501, 120402040200, 120402040400, 120402040100</t>
  </si>
  <si>
    <t>06000085, 06000085, 06000107, 06000109, 06000106</t>
  </si>
  <si>
    <t>06000107, 06000107</t>
  </si>
  <si>
    <t>06000056, 06000056, 06000053, 06000054, 06000060, 06000070, 06000058, 06000059, 06000057, 06000069, 06000102, 06000101, 06000100, 06000099</t>
  </si>
  <si>
    <t>062000070</t>
  </si>
  <si>
    <t>Chambers County Community Rating System</t>
  </si>
  <si>
    <t>Join the Community Rating System to reduce flood insurance premiums and flood risk for residents.</t>
  </si>
  <si>
    <t>062000071</t>
  </si>
  <si>
    <t>Chambers County Flood Model and Map Management System</t>
  </si>
  <si>
    <t>Develop and implement a web-based system to manage flood models and mapping and regulate future development.</t>
  </si>
  <si>
    <t>062000072</t>
  </si>
  <si>
    <t>Chambers County Property Acquisition</t>
  </si>
  <si>
    <t>062000073</t>
  </si>
  <si>
    <t>Chambers County Drainage Criteria Manual Update</t>
  </si>
  <si>
    <t>Update Drainage Criteria Manual for the County to minimize and eliminate the possibility of future development adversely impacting downstream communities.</t>
  </si>
  <si>
    <t>062000074</t>
  </si>
  <si>
    <t xml:space="preserve">West Fork San Jacinto River floodplain preservation_x000D_
</t>
  </si>
  <si>
    <t>Partnerships to acquire/place conservation easements on high-quality floodplain parcels upstream of the West Fork San Jacinto River. This pre-disaster strategy enhances resilience and floodplain function per ASFPM best practices.</t>
  </si>
  <si>
    <t>062000075</t>
  </si>
  <si>
    <t xml:space="preserve">Spring Creek floodplain preservation_x000D_
</t>
  </si>
  <si>
    <t>Partnerships to acquire/place conservation easements on high-quality floodplain parcels below Lake Conroe and upstream of Spring Creek. This pre-disaster strategy enhances resilience and floodplain function per ASFPM best practices.</t>
  </si>
  <si>
    <t>062000076</t>
  </si>
  <si>
    <t>Lake Creek floodplain preservation</t>
  </si>
  <si>
    <t>062000077</t>
  </si>
  <si>
    <t>Updates to San Jacinto River Authority Lake Conroe Reservoir Forecast Tool</t>
  </si>
  <si>
    <t>Update to forecasting tool, including the incorporation of latest modeling analyses and methodologies, latest software, and/or additional stream gauge data to increase accuracy and accessibility.</t>
  </si>
  <si>
    <t>062000078</t>
  </si>
  <si>
    <t>San Jacinto River Watershed Gage Network Expansion</t>
  </si>
  <si>
    <t>062000079</t>
  </si>
  <si>
    <t>Harris County Community Based Catastrophe Insurance</t>
  </si>
  <si>
    <t>Community Based Catastrophe Insurance to reduce impact of flood damages in areas several feet deep in the floodplain where structural projects to reduce flooding are not cost effective</t>
  </si>
  <si>
    <t>062000080</t>
  </si>
  <si>
    <t>Harris County Flood Control District's Flood Warning System</t>
  </si>
  <si>
    <t>Chambers, Harris</t>
  </si>
  <si>
    <t>Harris, Montgomery</t>
  </si>
  <si>
    <t>Harris, Waller, Montgomery, Grimes</t>
  </si>
  <si>
    <t>Montgomery, Grimes</t>
  </si>
  <si>
    <t>Montgomery, Grimes, Walker</t>
  </si>
  <si>
    <t>06000001</t>
  </si>
  <si>
    <t>Brazoria, Galveston, Fort Bend, Chambers, Harris, Waller, Liberty, Montgomery</t>
  </si>
  <si>
    <t>12030202, 12030203, 12040101, 12040102, 12040103, 12040104, 12040203, 12070101, 12070103, 12070104, 12040205</t>
  </si>
  <si>
    <t>12040101, 12040102, 12040103, 12040104, 12040203, 12070104, 12040204</t>
  </si>
  <si>
    <t>120302030304, 120302030306, 120302030307, 120402030105, 120402030104, 120402030106, 120402030200</t>
  </si>
  <si>
    <t>120401030110, 120401010207, 120401010308, 120401010401, 120401010402, 120401010403, 120401020211, 120401020213, 120401030104, 120401030102, 120401030105, 120401010205, 120401010206, 120401010404, 120401010501</t>
  </si>
  <si>
    <t>06000103, 06000102, 06000104, 06000105</t>
  </si>
  <si>
    <t>06000011, 06000022, 06000019, 06000020, 06000021, 06000024, 06000009, 06000010, 06000023, 06000043, 06000045, 06000055, 06000047, 06000049, 06000050</t>
  </si>
  <si>
    <t>06000016, 06000017, 06000018, 06000019, 06000020, 06000021, 06000023, 06000031, 06000036, 06000026, 06000030, 06000032, 06000033, 06000034, 06000035, 06000037, 06000039, 06000038, 06000042, 06000040, 06000041, 06000043, 06000044, 06000045</t>
  </si>
  <si>
    <t>06000001, 06000011, 06000012, 06000013, 06000014, 06000003, 06000007, 06000015, 06000016, 06000017, 06000018, 06000019, 06000020, 06000009, 06000010, 06000039, 06000038, 06000043</t>
  </si>
  <si>
    <t>06000004, 06000001, 06000002, 06000011, 06000012, 06000014, 06000003, 06000005, 06000006, 06000007, 06000018, 06000019, 06000020, 06000008, 06000009, 06000010, 06000047, 06000046, 06000062</t>
  </si>
  <si>
    <t>999999</t>
  </si>
  <si>
    <t>Riverine, Coastal</t>
  </si>
  <si>
    <t>Chambers County</t>
  </si>
  <si>
    <t>San Jacinto River Authority</t>
  </si>
  <si>
    <t>Chambers County, Harris County, Liberty County, Beach City, Mont Belvieu, Chambers-Libery Counties Navigation District, Gulf Coast Waste Disposal Authoritiy, Port of Houston Authority, Harris County Flood Control District (HCFCD), Houston-Galveston Area Council, Chambers County Improvement District 3, Chambers County Improvement District 2, Chambers-Libery Counties Improvement District, Chambers County Improvement District 1, Chambers County MUD 1, Coastal Water Authorityh, Baytown Area Water Authority, Chambers County MUD 3, Chambers County MUD 2, Trinity River Authority of Texas, Gulf Coast Protection District, Liberty County Water Control District 1</t>
  </si>
  <si>
    <t>Chambers County, Harris County, Liberty County, City of Baytown Beach City, Mont Belvieu, Chambers-Libery Counties Navigation District, Gulf Coast Waste Disposal Authoritiy, Port of Houston Authority, Harris County Flood Control District (HCFCD), Houston-Galveston Area Council, Chambers County Improvement District 3, Chambers County Improvement District 2, Chambers-Libery Counties Improvement District, Chambers County Improvement District 1, Chambers County MUD 1, Coastal Water Authorityh, Baytown Area Water Authority, Chambers County MUD 3, Chambers County MUD 2, Trinity River Authority of Texas, Gulf Coast Protection District, Liberty County Water Control District 1</t>
  </si>
  <si>
    <t>Chambers County, Harris County, Liberty County, City of Baytown, Beach City, Mont Belvieu, San Jacinto Region Boundary, Chambers-Liberty Counties Navigation District, Gulf Coast Waste Disposal Authority, Port of Houston Authority, Harris County Flood Control District, Houston-Galveston Area Council, Chambers County Improvement District 3, Chambers County Improvement District 2, Chambers-Liberty Counties Improvement District, Chambers County Improvement District 1, Chambers County MUD 1, Coastal Water Authority, Baytown Area Water Authority, Chambers County MUD 3, Chambers County MUD 2, Trinity River Authority of Texas, Gulf Coast Protection District, Liberty County Water Control District 1, 0</t>
  </si>
  <si>
    <t>NA</t>
  </si>
  <si>
    <t>Montgomery, Grimes, Plantersville, Montgomery, San Jacinto Region Boundary, Brazos Valley Council of Governments, San Jacinto River Authority, Brazos River Authority, Harris Montgomery Counties Management District, Houston-Galveston Area Council, Montgomery County MUD 125, Westwood Magnolia Parkway Improvement District, Blaketree MUD 1 of Montgomery County, Grimes County MUD 1, Martin Creek MUD, Montgomery County MUD 123, Montgomery County MUD 167, Blaketree MUD 2 of Montgomery County, Montgomery County MUD 114, Montgomery County MUD 139, Montgomery County MUD 113, Montgomery County MUD 180, Montgomery County MUD 166, Montgomery County MUD 121, NA</t>
  </si>
  <si>
    <t>12040203</t>
  </si>
  <si>
    <t>12040101</t>
  </si>
  <si>
    <t>This flood management strategy proposes that funds be established for Chambers County to implement a county-wide voluntary property acquisition program for structures located within the 100-year floodplain or the floodway of an existing watercourse.</t>
  </si>
  <si>
    <t>The Harris County Flood Control District’s Flood Warning System relies on 188 gage stations strategically placed throughout Harris County bayous and their tributaries that contain sensors that transmit flows and water levels during times of heavy rainfall</t>
  </si>
  <si>
    <t>06000012, 06000013</t>
  </si>
  <si>
    <t>06000001, 06000007, 06000011, 06000012, 06000015</t>
  </si>
  <si>
    <t>06000001, 06000011, 06000012,  06000013, 06000014, 06000015</t>
  </si>
  <si>
    <t>06000080</t>
  </si>
  <si>
    <t>06000046</t>
  </si>
  <si>
    <t>06000109</t>
  </si>
  <si>
    <t>06000107</t>
  </si>
  <si>
    <t>Bayou Land Conservancy</t>
  </si>
  <si>
    <t>Waller, Liberty, Montgomery, Grimes, San Jacinto, Walker</t>
  </si>
  <si>
    <t>Install up to 48 rain/stream gages in Montgomery, Waller, Grimes, Walker, San Jacinto, and Liberty counties to enhance flood warning in the San Jacinto River Watershed.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</si>
</sst>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7" x14ac:knownFonts="1">
    <font>
      <sz val="11"/>
      <color theme="1"/>
      <name val="Calibri"/>
      <family val="2"/>
      <scheme val="minor"/>
    </font>
    <font>
      <sz val="12"/>
      <color theme="1"/>
      <name val="Calibri"/>
      <family val="2"/>
      <scheme val="minor"/>
    </font>
    <font>
      <b/>
      <sz val="12"/>
      <color rgb="FFFFFFFF"/>
      <name val="Calibri"/>
      <family val="2"/>
      <scheme val="minor"/>
    </font>
    <font>
      <b/>
      <sz val="12"/>
      <color theme="0"/>
      <name val="Calibri"/>
      <family val="2"/>
      <scheme val="minor"/>
    </font>
    <font>
      <sz val="12"/>
      <name val="Calibri"/>
      <family val="2"/>
      <scheme val="minor"/>
    </font>
    <font>
      <sz val="11"/>
      <color theme="1"/>
      <name val="Calibri"/>
      <family val="2"/>
      <scheme val="minor"/>
    </font>
    <font>
      <sz val="12"/>
      <color theme="0"/>
      <name val="Calibri"/>
      <family val="2"/>
      <scheme val="minor"/>
    </font>
  </fonts>
  <fills count="5">
    <fill>
      <patternFill patternType="none"/>
    </fill>
    <fill>
      <patternFill patternType="gray125"/>
    </fill>
    <fill>
      <patternFill patternType="solid">
        <fgColor rgb="FF304F72"/>
        <bgColor indexed="64"/>
      </patternFill>
    </fill>
    <fill>
      <patternFill patternType="solid">
        <fgColor rgb="FF2F5E8D"/>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19">
    <xf numFmtId="0" fontId="0" fillId="0" borderId="0" xfId="0"/>
    <xf numFmtId="0" fontId="2" fillId="0" borderId="0" xfId="0" applyFont="1" applyAlignment="1">
      <alignment horizontal="center" vertical="center" wrapText="1"/>
    </xf>
    <xf numFmtId="3" fontId="4" fillId="0" borderId="0" xfId="0" applyNumberFormat="1" applyFont="1" applyAlignment="1">
      <alignment horizontal="center" vertical="center" wrapText="1"/>
    </xf>
    <xf numFmtId="3"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3" fontId="4"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wrapText="1"/>
    </xf>
    <xf numFmtId="165" fontId="4" fillId="0" borderId="1" xfId="0" applyNumberFormat="1" applyFont="1" applyBorder="1" applyAlignment="1">
      <alignment horizontal="center" vertical="center" wrapText="1"/>
    </xf>
    <xf numFmtId="165" fontId="4" fillId="4"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3" borderId="1" xfId="0" applyFont="1" applyFill="1" applyBorder="1" applyAlignment="1">
      <alignment horizontal="center" wrapText="1"/>
    </xf>
    <xf numFmtId="0" fontId="1" fillId="0" borderId="1" xfId="0" applyFont="1" applyBorder="1" applyAlignment="1">
      <alignment wrapText="1"/>
    </xf>
    <xf numFmtId="3" fontId="1" fillId="0" borderId="0" xfId="0" applyNumberFormat="1" applyFont="1" applyAlignment="1">
      <alignment wrapText="1"/>
    </xf>
    <xf numFmtId="44" fontId="1" fillId="0" borderId="1" xfId="1" applyFont="1" applyBorder="1" applyAlignment="1">
      <alignment wrapText="1"/>
    </xf>
    <xf numFmtId="44" fontId="1" fillId="0" borderId="1" xfId="0" applyNumberFormat="1" applyFont="1" applyBorder="1" applyAlignment="1">
      <alignment wrapText="1"/>
    </xf>
  </cellXfs>
  <cellStyles count="2">
    <cellStyle name="Currency" xfId="1" builtinId="4"/>
    <cellStyle name="Normal" xfId="0" builtinId="0"/>
  </cellStyles>
  <dxfs count="2">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07ACA-0560-4F59-B799-EEA5BC9EEB0F}">
  <sheetPr codeName="Sheet3">
    <tabColor theme="9"/>
  </sheetPr>
  <dimension ref="A2:BI79"/>
  <sheetViews>
    <sheetView tabSelected="1" view="pageBreakPreview" topLeftCell="Q1" zoomScaleNormal="55" zoomScaleSheetLayoutView="100" workbookViewId="0">
      <selection activeCell="C6" sqref="C6"/>
    </sheetView>
  </sheetViews>
  <sheetFormatPr defaultColWidth="53.140625" defaultRowHeight="15.75" x14ac:dyDescent="0.25"/>
  <cols>
    <col min="1" max="1" width="20.42578125" style="8" bestFit="1" customWidth="1"/>
    <col min="2" max="2" width="47.85546875" style="8" customWidth="1"/>
    <col min="3" max="3" width="83.28515625" style="7" customWidth="1"/>
    <col min="4" max="4" width="34.85546875" style="8" customWidth="1"/>
    <col min="5" max="5" width="28.140625" style="8" customWidth="1"/>
    <col min="6" max="6" width="23.85546875" style="8" customWidth="1"/>
    <col min="7" max="8" width="30.85546875" style="8" customWidth="1"/>
    <col min="9" max="9" width="19.28515625" style="8" customWidth="1"/>
    <col min="10" max="10" width="21.5703125" style="8" customWidth="1"/>
    <col min="11" max="11" width="33.85546875" style="8" customWidth="1"/>
    <col min="12" max="12" width="22.85546875" style="8" customWidth="1"/>
    <col min="13" max="13" width="53.85546875" style="8" customWidth="1"/>
    <col min="14" max="14" width="21" style="8" customWidth="1"/>
    <col min="15" max="15" width="25.140625" style="8" customWidth="1"/>
    <col min="16" max="16" width="29.140625" style="8" customWidth="1"/>
    <col min="17" max="17" width="22" style="8" customWidth="1"/>
    <col min="18" max="18" width="30" style="8" customWidth="1"/>
    <col min="19" max="19" width="22.28515625" style="8" customWidth="1"/>
    <col min="20" max="20" width="28.42578125" style="8" customWidth="1"/>
    <col min="21" max="21" width="25.42578125" style="8" customWidth="1"/>
    <col min="22" max="22" width="25.28515625" style="8" customWidth="1"/>
    <col min="23" max="23" width="30.85546875" style="8" customWidth="1"/>
    <col min="24" max="24" width="53.140625" style="8"/>
    <col min="25" max="25" width="45.28515625" style="8" bestFit="1" customWidth="1"/>
    <col min="26" max="26" width="7.42578125" style="8" bestFit="1" customWidth="1"/>
    <col min="27" max="27" width="20.140625" style="8" bestFit="1" customWidth="1"/>
    <col min="28" max="28" width="45.28515625" style="8" bestFit="1" customWidth="1"/>
    <col min="29" max="29" width="7.42578125" style="8" bestFit="1" customWidth="1"/>
    <col min="30" max="30" width="20.85546875" style="8" bestFit="1" customWidth="1"/>
    <col min="31" max="16384" width="53.140625" style="8"/>
  </cols>
  <sheetData>
    <row r="2" spans="1:61" ht="31.5" x14ac:dyDescent="0.25">
      <c r="A2" s="12" t="s">
        <v>0</v>
      </c>
      <c r="B2" s="12" t="s">
        <v>1</v>
      </c>
      <c r="C2" s="12" t="s">
        <v>2</v>
      </c>
      <c r="D2" s="12" t="s">
        <v>3</v>
      </c>
      <c r="E2" s="12" t="s">
        <v>4</v>
      </c>
      <c r="F2" s="12" t="s">
        <v>5</v>
      </c>
      <c r="G2" s="12" t="s">
        <v>6</v>
      </c>
      <c r="H2" s="12" t="s">
        <v>7</v>
      </c>
      <c r="I2" s="12" t="s">
        <v>8</v>
      </c>
      <c r="J2" s="12" t="s">
        <v>9</v>
      </c>
      <c r="K2" s="12" t="s">
        <v>10</v>
      </c>
      <c r="L2" s="12" t="s">
        <v>11</v>
      </c>
      <c r="M2" s="12" t="s">
        <v>12</v>
      </c>
      <c r="N2" s="12" t="s">
        <v>13</v>
      </c>
      <c r="O2" s="12" t="s">
        <v>14</v>
      </c>
      <c r="P2" s="12" t="s">
        <v>15</v>
      </c>
      <c r="Q2" s="13" t="s">
        <v>16</v>
      </c>
      <c r="R2" s="13" t="s">
        <v>17</v>
      </c>
      <c r="S2" s="13" t="s">
        <v>18</v>
      </c>
      <c r="T2" s="13" t="s">
        <v>19</v>
      </c>
      <c r="U2" s="13" t="s">
        <v>20</v>
      </c>
      <c r="V2" s="12" t="s">
        <v>21</v>
      </c>
      <c r="W2" s="12" t="s">
        <v>22</v>
      </c>
      <c r="X2" s="1"/>
      <c r="Y2" s="14" t="s">
        <v>367</v>
      </c>
      <c r="Z2" s="14"/>
      <c r="AA2" s="14"/>
      <c r="AB2" s="14" t="s">
        <v>368</v>
      </c>
      <c r="AC2" s="14"/>
      <c r="AD2" s="14"/>
    </row>
    <row r="3" spans="1:61" ht="63" x14ac:dyDescent="0.25">
      <c r="A3" s="3" t="s">
        <v>23</v>
      </c>
      <c r="B3" s="3" t="s">
        <v>332</v>
      </c>
      <c r="C3" s="3" t="s">
        <v>333</v>
      </c>
      <c r="D3" s="3" t="s">
        <v>24</v>
      </c>
      <c r="E3" s="3" t="s">
        <v>25</v>
      </c>
      <c r="F3" s="3" t="s">
        <v>26</v>
      </c>
      <c r="G3" s="3" t="s">
        <v>27</v>
      </c>
      <c r="H3" s="3" t="s">
        <v>28</v>
      </c>
      <c r="I3" s="3" t="s">
        <v>29</v>
      </c>
      <c r="J3" s="4">
        <v>3.5849540000000002</v>
      </c>
      <c r="K3" s="3" t="s">
        <v>30</v>
      </c>
      <c r="L3" s="3" t="s">
        <v>31</v>
      </c>
      <c r="M3" s="3" t="s">
        <v>32</v>
      </c>
      <c r="N3" s="3" t="s">
        <v>33</v>
      </c>
      <c r="O3" s="9">
        <v>3000000</v>
      </c>
      <c r="P3" s="3" t="s">
        <v>324</v>
      </c>
      <c r="Q3" s="3">
        <v>0</v>
      </c>
      <c r="R3" s="3">
        <v>0</v>
      </c>
      <c r="S3" s="3" t="s">
        <v>35</v>
      </c>
      <c r="T3" s="3" t="s">
        <v>35</v>
      </c>
      <c r="U3" s="3" t="s">
        <v>35</v>
      </c>
      <c r="V3" s="3" t="s">
        <v>36</v>
      </c>
      <c r="W3" s="3" t="s">
        <v>37</v>
      </c>
      <c r="X3" s="2"/>
      <c r="Y3" s="15" t="s">
        <v>375</v>
      </c>
      <c r="Z3" s="15" t="s">
        <v>369</v>
      </c>
      <c r="AA3" s="15" t="s">
        <v>370</v>
      </c>
      <c r="AB3" s="15" t="s">
        <v>375</v>
      </c>
      <c r="AC3" s="15" t="s">
        <v>369</v>
      </c>
      <c r="AD3" s="15" t="s">
        <v>370</v>
      </c>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16"/>
    </row>
    <row r="4" spans="1:61" ht="63" x14ac:dyDescent="0.25">
      <c r="A4" s="3" t="s">
        <v>38</v>
      </c>
      <c r="B4" s="3" t="s">
        <v>334</v>
      </c>
      <c r="C4" s="3" t="s">
        <v>335</v>
      </c>
      <c r="D4" s="3" t="s">
        <v>24</v>
      </c>
      <c r="E4" s="3" t="s">
        <v>25</v>
      </c>
      <c r="F4" s="3" t="s">
        <v>26</v>
      </c>
      <c r="G4" s="3" t="s">
        <v>27</v>
      </c>
      <c r="H4" s="3" t="s">
        <v>28</v>
      </c>
      <c r="I4" s="3" t="s">
        <v>29</v>
      </c>
      <c r="J4" s="4">
        <v>3.5849540000000002</v>
      </c>
      <c r="K4" s="3" t="s">
        <v>30</v>
      </c>
      <c r="L4" s="3" t="s">
        <v>31</v>
      </c>
      <c r="M4" s="3" t="s">
        <v>39</v>
      </c>
      <c r="N4" s="3" t="s">
        <v>33</v>
      </c>
      <c r="O4" s="9">
        <v>50000</v>
      </c>
      <c r="P4" s="3" t="s">
        <v>325</v>
      </c>
      <c r="Q4" s="3">
        <v>0</v>
      </c>
      <c r="R4" s="3">
        <v>0</v>
      </c>
      <c r="S4" s="3" t="s">
        <v>35</v>
      </c>
      <c r="T4" s="3" t="s">
        <v>35</v>
      </c>
      <c r="U4" s="3" t="s">
        <v>35</v>
      </c>
      <c r="V4" s="3" t="s">
        <v>36</v>
      </c>
      <c r="W4" s="3" t="s">
        <v>37</v>
      </c>
      <c r="X4" s="2"/>
      <c r="Y4" s="15" t="s">
        <v>46</v>
      </c>
      <c r="Z4" s="15">
        <f>COUNTIFS(I:I,Y4,V:V,"Yes")</f>
        <v>15</v>
      </c>
      <c r="AA4" s="17">
        <f>SUMIFS(O:O,I:I,Y4,V:V,"Yes")</f>
        <v>5370000</v>
      </c>
      <c r="AB4" s="15" t="s">
        <v>46</v>
      </c>
      <c r="AC4" s="15">
        <f>COUNTIFS(I:I,AB4)</f>
        <v>15</v>
      </c>
      <c r="AD4" s="17">
        <f>SUMIFS(O:O,I:I,AB4)</f>
        <v>5370000</v>
      </c>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row>
    <row r="5" spans="1:61" ht="47.25" x14ac:dyDescent="0.25">
      <c r="A5" s="3" t="s">
        <v>40</v>
      </c>
      <c r="B5" s="3" t="s">
        <v>336</v>
      </c>
      <c r="C5" s="3" t="s">
        <v>322</v>
      </c>
      <c r="D5" s="3" t="s">
        <v>24</v>
      </c>
      <c r="E5" s="3" t="s">
        <v>25</v>
      </c>
      <c r="F5" s="3" t="s">
        <v>26</v>
      </c>
      <c r="G5" s="3" t="s">
        <v>27</v>
      </c>
      <c r="H5" s="3" t="s">
        <v>28</v>
      </c>
      <c r="I5" s="3" t="s">
        <v>29</v>
      </c>
      <c r="J5" s="4">
        <v>3.5849540000000002</v>
      </c>
      <c r="K5" s="3" t="s">
        <v>30</v>
      </c>
      <c r="L5" s="3" t="s">
        <v>31</v>
      </c>
      <c r="M5" s="3" t="s">
        <v>41</v>
      </c>
      <c r="N5" s="3" t="s">
        <v>33</v>
      </c>
      <c r="O5" s="9">
        <v>50000</v>
      </c>
      <c r="P5" s="3" t="s">
        <v>326</v>
      </c>
      <c r="Q5" s="3">
        <v>0</v>
      </c>
      <c r="R5" s="3">
        <v>0</v>
      </c>
      <c r="S5" s="3" t="s">
        <v>35</v>
      </c>
      <c r="T5" s="3" t="s">
        <v>35</v>
      </c>
      <c r="U5" s="3" t="s">
        <v>35</v>
      </c>
      <c r="V5" s="3" t="s">
        <v>36</v>
      </c>
      <c r="W5" s="3" t="s">
        <v>37</v>
      </c>
      <c r="X5" s="2"/>
      <c r="Y5" s="15" t="s">
        <v>69</v>
      </c>
      <c r="Z5" s="15">
        <f t="shared" ref="Z5:Z11" si="0">COUNTIFS(I:I,Y5,V:V,"Yes")</f>
        <v>9</v>
      </c>
      <c r="AA5" s="17">
        <f t="shared" ref="AA5:AA12" si="1">SUMIFS(O:O,I:I,Y5,V:V,"Yes")</f>
        <v>3894720</v>
      </c>
      <c r="AB5" s="15" t="s">
        <v>69</v>
      </c>
      <c r="AC5" s="15">
        <f t="shared" ref="AC5:AC11" si="2">COUNTIFS(I:I,AB5)</f>
        <v>9</v>
      </c>
      <c r="AD5" s="17">
        <f t="shared" ref="AD5:AD12" si="3">SUMIFS(O:O,I:I,AB5)</f>
        <v>3894720</v>
      </c>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row>
    <row r="6" spans="1:61" ht="47.25" x14ac:dyDescent="0.25">
      <c r="A6" s="3" t="s">
        <v>42</v>
      </c>
      <c r="B6" s="3" t="s">
        <v>337</v>
      </c>
      <c r="C6" s="3" t="s">
        <v>323</v>
      </c>
      <c r="D6" s="3" t="s">
        <v>24</v>
      </c>
      <c r="E6" s="3" t="s">
        <v>25</v>
      </c>
      <c r="F6" s="3" t="s">
        <v>26</v>
      </c>
      <c r="G6" s="3" t="s">
        <v>27</v>
      </c>
      <c r="H6" s="3" t="s">
        <v>28</v>
      </c>
      <c r="I6" s="3" t="s">
        <v>29</v>
      </c>
      <c r="J6" s="4">
        <v>3.5849540000000002</v>
      </c>
      <c r="K6" s="3" t="s">
        <v>30</v>
      </c>
      <c r="L6" s="3" t="s">
        <v>31</v>
      </c>
      <c r="M6" s="3" t="s">
        <v>41</v>
      </c>
      <c r="N6" s="3" t="s">
        <v>33</v>
      </c>
      <c r="O6" s="9">
        <v>100000</v>
      </c>
      <c r="P6" s="3" t="s">
        <v>326</v>
      </c>
      <c r="Q6" s="3">
        <v>0</v>
      </c>
      <c r="R6" s="3">
        <v>0</v>
      </c>
      <c r="S6" s="3" t="s">
        <v>35</v>
      </c>
      <c r="T6" s="3" t="s">
        <v>35</v>
      </c>
      <c r="U6" s="3" t="s">
        <v>35</v>
      </c>
      <c r="V6" s="3" t="s">
        <v>36</v>
      </c>
      <c r="W6" s="3" t="s">
        <v>37</v>
      </c>
      <c r="X6" s="2"/>
      <c r="Y6" s="15" t="s">
        <v>165</v>
      </c>
      <c r="Z6" s="15">
        <f t="shared" si="0"/>
        <v>8</v>
      </c>
      <c r="AA6" s="17">
        <f t="shared" si="1"/>
        <v>16030000</v>
      </c>
      <c r="AB6" s="15" t="s">
        <v>165</v>
      </c>
      <c r="AC6" s="15">
        <f t="shared" si="2"/>
        <v>8</v>
      </c>
      <c r="AD6" s="17">
        <f t="shared" si="3"/>
        <v>16030000</v>
      </c>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row>
    <row r="7" spans="1:61" ht="47.25" x14ac:dyDescent="0.25">
      <c r="A7" s="3" t="s">
        <v>43</v>
      </c>
      <c r="B7" s="3" t="s">
        <v>338</v>
      </c>
      <c r="C7" s="3" t="s">
        <v>44</v>
      </c>
      <c r="D7" s="3" t="s">
        <v>45</v>
      </c>
      <c r="E7" s="3" t="s">
        <v>25</v>
      </c>
      <c r="F7" s="3" t="s">
        <v>26</v>
      </c>
      <c r="G7" s="3" t="s">
        <v>27</v>
      </c>
      <c r="H7" s="3" t="s">
        <v>28</v>
      </c>
      <c r="I7" s="3" t="s">
        <v>46</v>
      </c>
      <c r="J7" s="4">
        <v>3.5849540000000002</v>
      </c>
      <c r="K7" s="3" t="s">
        <v>30</v>
      </c>
      <c r="L7" s="3" t="s">
        <v>47</v>
      </c>
      <c r="M7" s="3" t="s">
        <v>48</v>
      </c>
      <c r="N7" s="3" t="s">
        <v>33</v>
      </c>
      <c r="O7" s="9">
        <v>50000</v>
      </c>
      <c r="P7" s="3" t="s">
        <v>326</v>
      </c>
      <c r="Q7" s="3">
        <v>0</v>
      </c>
      <c r="R7" s="3">
        <v>0</v>
      </c>
      <c r="S7" s="3" t="s">
        <v>35</v>
      </c>
      <c r="T7" s="3" t="s">
        <v>35</v>
      </c>
      <c r="U7" s="3" t="s">
        <v>35</v>
      </c>
      <c r="V7" s="3" t="s">
        <v>36</v>
      </c>
      <c r="W7" s="3" t="s">
        <v>37</v>
      </c>
      <c r="X7" s="2"/>
      <c r="Y7" s="15" t="s">
        <v>372</v>
      </c>
      <c r="Z7" s="15">
        <f t="shared" si="0"/>
        <v>0</v>
      </c>
      <c r="AA7" s="17">
        <f t="shared" si="1"/>
        <v>0</v>
      </c>
      <c r="AB7" s="15" t="s">
        <v>372</v>
      </c>
      <c r="AC7" s="15">
        <f t="shared" si="2"/>
        <v>0</v>
      </c>
      <c r="AD7" s="17">
        <f t="shared" si="3"/>
        <v>0</v>
      </c>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row>
    <row r="8" spans="1:61" ht="47.25" x14ac:dyDescent="0.25">
      <c r="A8" s="3" t="s">
        <v>49</v>
      </c>
      <c r="B8" s="3" t="s">
        <v>50</v>
      </c>
      <c r="C8" s="3" t="s">
        <v>51</v>
      </c>
      <c r="D8" s="3" t="s">
        <v>45</v>
      </c>
      <c r="E8" s="3" t="s">
        <v>25</v>
      </c>
      <c r="F8" s="3" t="s">
        <v>26</v>
      </c>
      <c r="G8" s="3" t="s">
        <v>52</v>
      </c>
      <c r="H8" s="11" t="s">
        <v>451</v>
      </c>
      <c r="I8" s="3" t="s">
        <v>46</v>
      </c>
      <c r="J8" s="4">
        <v>1.4367099999999999</v>
      </c>
      <c r="K8" s="3" t="s">
        <v>30</v>
      </c>
      <c r="L8" s="3" t="s">
        <v>53</v>
      </c>
      <c r="M8" s="3" t="s">
        <v>54</v>
      </c>
      <c r="N8" s="3" t="s">
        <v>33</v>
      </c>
      <c r="O8" s="9">
        <v>100000</v>
      </c>
      <c r="P8" s="3" t="s">
        <v>34</v>
      </c>
      <c r="Q8" s="3">
        <v>0</v>
      </c>
      <c r="R8" s="3">
        <v>0</v>
      </c>
      <c r="S8" s="3" t="s">
        <v>35</v>
      </c>
      <c r="T8" s="3" t="s">
        <v>35</v>
      </c>
      <c r="U8" s="3" t="s">
        <v>35</v>
      </c>
      <c r="V8" s="3" t="s">
        <v>36</v>
      </c>
      <c r="W8" s="3" t="s">
        <v>37</v>
      </c>
      <c r="X8" s="2"/>
      <c r="Y8" s="15" t="s">
        <v>371</v>
      </c>
      <c r="Z8" s="15">
        <f t="shared" si="0"/>
        <v>0</v>
      </c>
      <c r="AA8" s="17">
        <f t="shared" si="1"/>
        <v>0</v>
      </c>
      <c r="AB8" s="15" t="s">
        <v>371</v>
      </c>
      <c r="AC8" s="15">
        <f t="shared" si="2"/>
        <v>0</v>
      </c>
      <c r="AD8" s="17">
        <f t="shared" si="3"/>
        <v>0</v>
      </c>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row>
    <row r="9" spans="1:61" ht="47.25" x14ac:dyDescent="0.25">
      <c r="A9" s="3" t="s">
        <v>55</v>
      </c>
      <c r="B9" s="3" t="s">
        <v>56</v>
      </c>
      <c r="C9" s="3" t="s">
        <v>57</v>
      </c>
      <c r="D9" s="3" t="s">
        <v>24</v>
      </c>
      <c r="E9" s="3" t="s">
        <v>25</v>
      </c>
      <c r="F9" s="3" t="s">
        <v>26</v>
      </c>
      <c r="G9" s="3" t="s">
        <v>52</v>
      </c>
      <c r="H9" s="11" t="s">
        <v>451</v>
      </c>
      <c r="I9" s="3" t="s">
        <v>29</v>
      </c>
      <c r="J9" s="4">
        <v>1.4367099999999999</v>
      </c>
      <c r="K9" s="3" t="s">
        <v>58</v>
      </c>
      <c r="L9" s="3" t="s">
        <v>53</v>
      </c>
      <c r="M9" s="3" t="s">
        <v>59</v>
      </c>
      <c r="N9" s="3" t="s">
        <v>33</v>
      </c>
      <c r="O9" s="9">
        <v>500000</v>
      </c>
      <c r="P9" s="3" t="s">
        <v>34</v>
      </c>
      <c r="Q9" s="3">
        <v>0</v>
      </c>
      <c r="R9" s="3">
        <v>0</v>
      </c>
      <c r="S9" s="3" t="s">
        <v>35</v>
      </c>
      <c r="T9" s="3" t="s">
        <v>35</v>
      </c>
      <c r="U9" s="3" t="s">
        <v>35</v>
      </c>
      <c r="V9" s="3" t="s">
        <v>36</v>
      </c>
      <c r="W9" s="3" t="s">
        <v>37</v>
      </c>
      <c r="X9" s="2"/>
      <c r="Y9" s="15" t="s">
        <v>373</v>
      </c>
      <c r="Z9" s="15">
        <f>COUNTIFS(I:I,Y9,V:V,"Yes")</f>
        <v>0</v>
      </c>
      <c r="AA9" s="17">
        <f>SUMIFS(O:O,I:I,Y9,V:V,"Yes")</f>
        <v>0</v>
      </c>
      <c r="AB9" s="15" t="s">
        <v>373</v>
      </c>
      <c r="AC9" s="15">
        <f>COUNTIFS(I:I,AB9)</f>
        <v>0</v>
      </c>
      <c r="AD9" s="17">
        <f>SUMIFS(O:O,I:I,AB9)</f>
        <v>0</v>
      </c>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row>
    <row r="10" spans="1:61" ht="47.25" x14ac:dyDescent="0.25">
      <c r="A10" s="3" t="s">
        <v>60</v>
      </c>
      <c r="B10" s="3" t="s">
        <v>61</v>
      </c>
      <c r="C10" s="3" t="s">
        <v>62</v>
      </c>
      <c r="D10" s="3" t="s">
        <v>45</v>
      </c>
      <c r="E10" s="3" t="s">
        <v>25</v>
      </c>
      <c r="F10" s="3" t="s">
        <v>63</v>
      </c>
      <c r="G10" s="3" t="s">
        <v>435</v>
      </c>
      <c r="H10" s="3" t="s">
        <v>435</v>
      </c>
      <c r="I10" s="3" t="s">
        <v>46</v>
      </c>
      <c r="J10" s="4">
        <v>1770.8156739999999</v>
      </c>
      <c r="K10" s="3" t="s">
        <v>58</v>
      </c>
      <c r="L10" s="3" t="s">
        <v>64</v>
      </c>
      <c r="M10" s="3" t="s">
        <v>25</v>
      </c>
      <c r="N10" s="3" t="s">
        <v>33</v>
      </c>
      <c r="O10" s="9">
        <v>100000</v>
      </c>
      <c r="P10" s="3" t="s">
        <v>34</v>
      </c>
      <c r="Q10" s="3">
        <v>0</v>
      </c>
      <c r="R10" s="3">
        <v>0</v>
      </c>
      <c r="S10" s="3" t="s">
        <v>35</v>
      </c>
      <c r="T10" s="3" t="s">
        <v>35</v>
      </c>
      <c r="U10" s="3" t="s">
        <v>35</v>
      </c>
      <c r="V10" s="3" t="s">
        <v>36</v>
      </c>
      <c r="W10" s="3" t="s">
        <v>37</v>
      </c>
      <c r="X10" s="2"/>
      <c r="Y10" s="15" t="s">
        <v>187</v>
      </c>
      <c r="Z10" s="15">
        <f t="shared" si="0"/>
        <v>17</v>
      </c>
      <c r="AA10" s="17">
        <f t="shared" si="1"/>
        <v>1166975000</v>
      </c>
      <c r="AB10" s="15" t="s">
        <v>187</v>
      </c>
      <c r="AC10" s="15">
        <f>COUNTIFS(I:I,AB10)</f>
        <v>18</v>
      </c>
      <c r="AD10" s="17">
        <f t="shared" si="3"/>
        <v>1169450000</v>
      </c>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row>
    <row r="11" spans="1:61" ht="47.25" x14ac:dyDescent="0.25">
      <c r="A11" s="3" t="s">
        <v>65</v>
      </c>
      <c r="B11" s="3" t="s">
        <v>66</v>
      </c>
      <c r="C11" s="3" t="s">
        <v>67</v>
      </c>
      <c r="D11" s="3" t="s">
        <v>68</v>
      </c>
      <c r="E11" s="3" t="s">
        <v>25</v>
      </c>
      <c r="F11" s="3" t="s">
        <v>63</v>
      </c>
      <c r="G11" s="3" t="s">
        <v>435</v>
      </c>
      <c r="H11" s="3" t="s">
        <v>435</v>
      </c>
      <c r="I11" s="3" t="s">
        <v>69</v>
      </c>
      <c r="J11" s="4">
        <v>1770.8156739999999</v>
      </c>
      <c r="K11" s="3" t="s">
        <v>58</v>
      </c>
      <c r="L11" s="3" t="s">
        <v>64</v>
      </c>
      <c r="M11" s="3" t="s">
        <v>25</v>
      </c>
      <c r="N11" s="3" t="s">
        <v>33</v>
      </c>
      <c r="O11" s="9">
        <v>300000</v>
      </c>
      <c r="P11" s="3" t="s">
        <v>34</v>
      </c>
      <c r="Q11" s="3">
        <v>0</v>
      </c>
      <c r="R11" s="3">
        <v>0</v>
      </c>
      <c r="S11" s="3" t="s">
        <v>35</v>
      </c>
      <c r="T11" s="3" t="s">
        <v>35</v>
      </c>
      <c r="U11" s="3" t="s">
        <v>35</v>
      </c>
      <c r="V11" s="3" t="s">
        <v>36</v>
      </c>
      <c r="W11" s="3" t="s">
        <v>37</v>
      </c>
      <c r="X11" s="2"/>
      <c r="Y11" s="15" t="s">
        <v>103</v>
      </c>
      <c r="Z11" s="15">
        <f t="shared" si="0"/>
        <v>15</v>
      </c>
      <c r="AA11" s="17">
        <f t="shared" si="1"/>
        <v>7502000</v>
      </c>
      <c r="AB11" s="15" t="s">
        <v>103</v>
      </c>
      <c r="AC11" s="15">
        <f t="shared" si="2"/>
        <v>15</v>
      </c>
      <c r="AD11" s="17">
        <f t="shared" si="3"/>
        <v>7502000</v>
      </c>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row>
    <row r="12" spans="1:61" ht="63" x14ac:dyDescent="0.25">
      <c r="A12" s="3" t="s">
        <v>70</v>
      </c>
      <c r="B12" s="3" t="s">
        <v>71</v>
      </c>
      <c r="C12" s="3" t="s">
        <v>72</v>
      </c>
      <c r="D12" s="3" t="s">
        <v>68</v>
      </c>
      <c r="E12" s="3" t="s">
        <v>25</v>
      </c>
      <c r="F12" s="3" t="s">
        <v>63</v>
      </c>
      <c r="G12" s="3" t="s">
        <v>435</v>
      </c>
      <c r="H12" s="3" t="s">
        <v>435</v>
      </c>
      <c r="I12" s="3" t="s">
        <v>69</v>
      </c>
      <c r="J12" s="4">
        <v>1770.8156739999999</v>
      </c>
      <c r="K12" s="3" t="s">
        <v>58</v>
      </c>
      <c r="L12" s="3" t="s">
        <v>64</v>
      </c>
      <c r="M12" s="3" t="s">
        <v>25</v>
      </c>
      <c r="N12" s="3" t="s">
        <v>33</v>
      </c>
      <c r="O12" s="9">
        <v>100000</v>
      </c>
      <c r="P12" s="3" t="s">
        <v>34</v>
      </c>
      <c r="Q12" s="3">
        <v>0</v>
      </c>
      <c r="R12" s="3">
        <v>0</v>
      </c>
      <c r="S12" s="3" t="s">
        <v>35</v>
      </c>
      <c r="T12" s="3" t="s">
        <v>35</v>
      </c>
      <c r="U12" s="3" t="s">
        <v>35</v>
      </c>
      <c r="V12" s="3" t="s">
        <v>36</v>
      </c>
      <c r="W12" s="3" t="s">
        <v>37</v>
      </c>
      <c r="X12" s="2"/>
      <c r="Y12" s="15" t="s">
        <v>29</v>
      </c>
      <c r="Z12" s="15">
        <f>COUNTIFS(I:I,Y12,V:V,"Yes")</f>
        <v>12</v>
      </c>
      <c r="AA12" s="17">
        <f t="shared" si="1"/>
        <v>120740000</v>
      </c>
      <c r="AB12" s="15" t="s">
        <v>29</v>
      </c>
      <c r="AC12" s="15">
        <f>COUNTIFS(I:I,AB12)</f>
        <v>12</v>
      </c>
      <c r="AD12" s="17">
        <f t="shared" si="3"/>
        <v>120740000</v>
      </c>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row>
    <row r="13" spans="1:61" ht="47.25" x14ac:dyDescent="0.25">
      <c r="A13" s="3" t="s">
        <v>73</v>
      </c>
      <c r="B13" s="3" t="s">
        <v>74</v>
      </c>
      <c r="C13" s="3" t="s">
        <v>75</v>
      </c>
      <c r="D13" s="3" t="s">
        <v>68</v>
      </c>
      <c r="E13" s="3" t="s">
        <v>25</v>
      </c>
      <c r="F13" s="3" t="s">
        <v>63</v>
      </c>
      <c r="G13" s="3" t="s">
        <v>435</v>
      </c>
      <c r="H13" s="3" t="s">
        <v>435</v>
      </c>
      <c r="I13" s="3" t="s">
        <v>69</v>
      </c>
      <c r="J13" s="4">
        <v>1770.8156739999999</v>
      </c>
      <c r="K13" s="3" t="s">
        <v>58</v>
      </c>
      <c r="L13" s="3" t="s">
        <v>64</v>
      </c>
      <c r="M13" s="3" t="s">
        <v>25</v>
      </c>
      <c r="N13" s="3" t="s">
        <v>33</v>
      </c>
      <c r="O13" s="9">
        <v>500000</v>
      </c>
      <c r="P13" s="3" t="s">
        <v>34</v>
      </c>
      <c r="Q13" s="3">
        <v>0</v>
      </c>
      <c r="R13" s="3">
        <v>0</v>
      </c>
      <c r="S13" s="3" t="s">
        <v>35</v>
      </c>
      <c r="T13" s="3" t="s">
        <v>35</v>
      </c>
      <c r="U13" s="3" t="s">
        <v>35</v>
      </c>
      <c r="V13" s="3" t="s">
        <v>36</v>
      </c>
      <c r="W13" s="3" t="s">
        <v>37</v>
      </c>
      <c r="X13" s="2"/>
      <c r="Y13" s="15" t="s">
        <v>374</v>
      </c>
      <c r="Z13" s="15">
        <f>SUM(Z4:Z12)</f>
        <v>76</v>
      </c>
      <c r="AA13" s="18">
        <f t="shared" ref="AA13:AD13" si="4">SUM(AA4:AA12)</f>
        <v>1320511720</v>
      </c>
      <c r="AB13" s="15" t="s">
        <v>374</v>
      </c>
      <c r="AC13" s="15">
        <f>SUM(AC4:AC12)</f>
        <v>77</v>
      </c>
      <c r="AD13" s="18">
        <f t="shared" si="4"/>
        <v>1322986720</v>
      </c>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row>
    <row r="14" spans="1:61" ht="47.25" x14ac:dyDescent="0.25">
      <c r="A14" s="3" t="s">
        <v>76</v>
      </c>
      <c r="B14" s="3" t="s">
        <v>77</v>
      </c>
      <c r="C14" s="3" t="s">
        <v>78</v>
      </c>
      <c r="D14" s="3" t="s">
        <v>24</v>
      </c>
      <c r="E14" s="3" t="s">
        <v>79</v>
      </c>
      <c r="F14" s="3" t="s">
        <v>80</v>
      </c>
      <c r="G14" s="3" t="s">
        <v>81</v>
      </c>
      <c r="H14" s="3" t="s">
        <v>82</v>
      </c>
      <c r="I14" s="3" t="s">
        <v>29</v>
      </c>
      <c r="J14" s="4">
        <v>15.74358</v>
      </c>
      <c r="K14" s="3" t="s">
        <v>58</v>
      </c>
      <c r="L14" s="3" t="s">
        <v>83</v>
      </c>
      <c r="M14" s="3" t="s">
        <v>84</v>
      </c>
      <c r="N14" s="3" t="s">
        <v>33</v>
      </c>
      <c r="O14" s="9">
        <v>25000</v>
      </c>
      <c r="P14" s="3" t="s">
        <v>327</v>
      </c>
      <c r="Q14" s="3">
        <v>0</v>
      </c>
      <c r="R14" s="3">
        <v>0</v>
      </c>
      <c r="S14" s="3" t="s">
        <v>35</v>
      </c>
      <c r="T14" s="3" t="s">
        <v>35</v>
      </c>
      <c r="U14" s="3" t="s">
        <v>35</v>
      </c>
      <c r="V14" s="3" t="s">
        <v>36</v>
      </c>
      <c r="W14" s="3" t="s">
        <v>37</v>
      </c>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row>
    <row r="15" spans="1:61" ht="63" x14ac:dyDescent="0.25">
      <c r="A15" s="3" t="s">
        <v>85</v>
      </c>
      <c r="B15" s="3" t="s">
        <v>86</v>
      </c>
      <c r="C15" s="3" t="s">
        <v>87</v>
      </c>
      <c r="D15" s="3" t="s">
        <v>45</v>
      </c>
      <c r="E15" s="3" t="s">
        <v>79</v>
      </c>
      <c r="F15" s="3" t="s">
        <v>80</v>
      </c>
      <c r="G15" s="3" t="s">
        <v>88</v>
      </c>
      <c r="H15" s="3" t="s">
        <v>89</v>
      </c>
      <c r="I15" s="3" t="s">
        <v>46</v>
      </c>
      <c r="J15" s="4">
        <v>1481.6251219999999</v>
      </c>
      <c r="K15" s="3" t="s">
        <v>90</v>
      </c>
      <c r="L15" s="3" t="s">
        <v>91</v>
      </c>
      <c r="M15" s="3" t="s">
        <v>79</v>
      </c>
      <c r="N15" s="3" t="s">
        <v>33</v>
      </c>
      <c r="O15" s="9">
        <v>20000</v>
      </c>
      <c r="P15" s="3" t="s">
        <v>34</v>
      </c>
      <c r="Q15" s="3">
        <v>0</v>
      </c>
      <c r="R15" s="3">
        <v>0</v>
      </c>
      <c r="S15" s="3" t="s">
        <v>35</v>
      </c>
      <c r="T15" s="3" t="s">
        <v>35</v>
      </c>
      <c r="U15" s="3" t="s">
        <v>35</v>
      </c>
      <c r="V15" s="3" t="s">
        <v>36</v>
      </c>
      <c r="W15" s="3" t="s">
        <v>37</v>
      </c>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row>
    <row r="16" spans="1:61" ht="63" x14ac:dyDescent="0.25">
      <c r="A16" s="3" t="s">
        <v>92</v>
      </c>
      <c r="B16" s="3" t="s">
        <v>93</v>
      </c>
      <c r="C16" s="3" t="s">
        <v>94</v>
      </c>
      <c r="D16" s="3" t="s">
        <v>24</v>
      </c>
      <c r="E16" s="3" t="s">
        <v>95</v>
      </c>
      <c r="F16" s="3" t="s">
        <v>80</v>
      </c>
      <c r="G16" s="3" t="s">
        <v>96</v>
      </c>
      <c r="H16" s="3" t="s">
        <v>97</v>
      </c>
      <c r="I16" s="3" t="s">
        <v>29</v>
      </c>
      <c r="J16" s="4">
        <v>53.422173000000001</v>
      </c>
      <c r="K16" s="3" t="s">
        <v>90</v>
      </c>
      <c r="L16" s="3" t="s">
        <v>98</v>
      </c>
      <c r="M16" s="3" t="s">
        <v>95</v>
      </c>
      <c r="N16" s="3" t="s">
        <v>33</v>
      </c>
      <c r="O16" s="9">
        <v>10000</v>
      </c>
      <c r="P16" s="3" t="s">
        <v>34</v>
      </c>
      <c r="Q16" s="3">
        <v>0</v>
      </c>
      <c r="R16" s="3">
        <v>0</v>
      </c>
      <c r="S16" s="3" t="s">
        <v>35</v>
      </c>
      <c r="T16" s="3" t="s">
        <v>35</v>
      </c>
      <c r="U16" s="3" t="s">
        <v>35</v>
      </c>
      <c r="V16" s="3" t="s">
        <v>36</v>
      </c>
      <c r="W16" s="3" t="s">
        <v>37</v>
      </c>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row>
    <row r="17" spans="1:60" ht="63" x14ac:dyDescent="0.25">
      <c r="A17" s="3" t="s">
        <v>99</v>
      </c>
      <c r="B17" s="3" t="s">
        <v>100</v>
      </c>
      <c r="C17" s="3" t="s">
        <v>101</v>
      </c>
      <c r="D17" s="3" t="s">
        <v>102</v>
      </c>
      <c r="E17" s="3" t="s">
        <v>95</v>
      </c>
      <c r="F17" s="3" t="s">
        <v>80</v>
      </c>
      <c r="G17" s="3" t="s">
        <v>88</v>
      </c>
      <c r="H17" s="3" t="s">
        <v>89</v>
      </c>
      <c r="I17" s="3" t="s">
        <v>103</v>
      </c>
      <c r="J17" s="4">
        <v>665.14923099999999</v>
      </c>
      <c r="K17" s="3" t="s">
        <v>90</v>
      </c>
      <c r="L17" s="3" t="s">
        <v>104</v>
      </c>
      <c r="M17" s="3" t="s">
        <v>95</v>
      </c>
      <c r="N17" s="3" t="s">
        <v>33</v>
      </c>
      <c r="O17" s="9">
        <v>100000</v>
      </c>
      <c r="P17" s="3" t="s">
        <v>34</v>
      </c>
      <c r="Q17" s="3">
        <v>0</v>
      </c>
      <c r="R17" s="3">
        <v>0</v>
      </c>
      <c r="S17" s="3" t="s">
        <v>35</v>
      </c>
      <c r="T17" s="3" t="s">
        <v>35</v>
      </c>
      <c r="U17" s="3" t="s">
        <v>35</v>
      </c>
      <c r="V17" s="3" t="s">
        <v>36</v>
      </c>
      <c r="W17" s="3" t="s">
        <v>37</v>
      </c>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row>
    <row r="18" spans="1:60" ht="220.5" x14ac:dyDescent="0.25">
      <c r="A18" s="3" t="s">
        <v>105</v>
      </c>
      <c r="B18" s="3" t="s">
        <v>106</v>
      </c>
      <c r="C18" s="3" t="s">
        <v>339</v>
      </c>
      <c r="D18" s="3" t="s">
        <v>107</v>
      </c>
      <c r="E18" s="3" t="s">
        <v>108</v>
      </c>
      <c r="F18" s="3" t="s">
        <v>109</v>
      </c>
      <c r="G18" s="3" t="s">
        <v>110</v>
      </c>
      <c r="H18" s="3" t="s">
        <v>111</v>
      </c>
      <c r="I18" s="3" t="s">
        <v>103</v>
      </c>
      <c r="J18" s="4">
        <v>797.90508999999997</v>
      </c>
      <c r="K18" s="3" t="s">
        <v>58</v>
      </c>
      <c r="L18" s="3" t="s">
        <v>112</v>
      </c>
      <c r="M18" s="3" t="s">
        <v>113</v>
      </c>
      <c r="N18" s="3" t="s">
        <v>33</v>
      </c>
      <c r="O18" s="9">
        <v>50000</v>
      </c>
      <c r="P18" s="3" t="s">
        <v>328</v>
      </c>
      <c r="Q18" s="3">
        <v>0</v>
      </c>
      <c r="R18" s="3">
        <v>0</v>
      </c>
      <c r="S18" s="3" t="s">
        <v>35</v>
      </c>
      <c r="T18" s="3" t="s">
        <v>35</v>
      </c>
      <c r="U18" s="3" t="s">
        <v>35</v>
      </c>
      <c r="V18" s="3" t="s">
        <v>36</v>
      </c>
      <c r="W18" s="3" t="s">
        <v>37</v>
      </c>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row>
    <row r="19" spans="1:60" ht="47.25" x14ac:dyDescent="0.25">
      <c r="A19" s="3" t="s">
        <v>114</v>
      </c>
      <c r="B19" s="3" t="s">
        <v>115</v>
      </c>
      <c r="C19" s="3" t="s">
        <v>116</v>
      </c>
      <c r="D19" s="3" t="s">
        <v>107</v>
      </c>
      <c r="E19" s="3" t="s">
        <v>95</v>
      </c>
      <c r="F19" s="3" t="s">
        <v>80</v>
      </c>
      <c r="G19" s="3" t="s">
        <v>117</v>
      </c>
      <c r="H19" s="3" t="s">
        <v>118</v>
      </c>
      <c r="I19" s="3" t="s">
        <v>103</v>
      </c>
      <c r="J19" s="4">
        <v>1.880163</v>
      </c>
      <c r="K19" s="3" t="s">
        <v>90</v>
      </c>
      <c r="L19" s="3" t="s">
        <v>119</v>
      </c>
      <c r="M19" s="3" t="s">
        <v>120</v>
      </c>
      <c r="N19" s="3" t="s">
        <v>33</v>
      </c>
      <c r="O19" s="9">
        <v>100000</v>
      </c>
      <c r="P19" s="3" t="s">
        <v>34</v>
      </c>
      <c r="Q19" s="3">
        <v>0</v>
      </c>
      <c r="R19" s="3">
        <v>0</v>
      </c>
      <c r="S19" s="3" t="s">
        <v>35</v>
      </c>
      <c r="T19" s="3" t="s">
        <v>35</v>
      </c>
      <c r="U19" s="3" t="s">
        <v>35</v>
      </c>
      <c r="V19" s="3" t="s">
        <v>36</v>
      </c>
      <c r="W19" s="3" t="s">
        <v>37</v>
      </c>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row>
    <row r="20" spans="1:60" ht="63" x14ac:dyDescent="0.25">
      <c r="A20" s="3" t="s">
        <v>121</v>
      </c>
      <c r="B20" s="3" t="s">
        <v>122</v>
      </c>
      <c r="C20" s="3" t="s">
        <v>123</v>
      </c>
      <c r="D20" s="3" t="s">
        <v>45</v>
      </c>
      <c r="E20" s="3" t="s">
        <v>124</v>
      </c>
      <c r="F20" s="3" t="s">
        <v>80</v>
      </c>
      <c r="G20" s="3" t="s">
        <v>88</v>
      </c>
      <c r="H20" s="3" t="s">
        <v>89</v>
      </c>
      <c r="I20" s="3" t="s">
        <v>46</v>
      </c>
      <c r="J20" s="4">
        <v>664.95562700000005</v>
      </c>
      <c r="K20" s="3" t="s">
        <v>90</v>
      </c>
      <c r="L20" s="3" t="s">
        <v>104</v>
      </c>
      <c r="M20" s="3" t="s">
        <v>95</v>
      </c>
      <c r="N20" s="3" t="s">
        <v>33</v>
      </c>
      <c r="O20" s="9">
        <v>50000</v>
      </c>
      <c r="P20" s="3" t="s">
        <v>34</v>
      </c>
      <c r="Q20" s="3">
        <v>0</v>
      </c>
      <c r="R20" s="3">
        <v>0</v>
      </c>
      <c r="S20" s="3" t="s">
        <v>35</v>
      </c>
      <c r="T20" s="3" t="s">
        <v>35</v>
      </c>
      <c r="U20" s="3" t="s">
        <v>35</v>
      </c>
      <c r="V20" s="3" t="s">
        <v>36</v>
      </c>
      <c r="W20" s="3" t="s">
        <v>37</v>
      </c>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row>
    <row r="21" spans="1:60" ht="47.25" x14ac:dyDescent="0.25">
      <c r="A21" s="3" t="s">
        <v>125</v>
      </c>
      <c r="B21" s="3" t="s">
        <v>126</v>
      </c>
      <c r="C21" s="3" t="s">
        <v>127</v>
      </c>
      <c r="D21" s="3" t="s">
        <v>45</v>
      </c>
      <c r="E21" s="3" t="s">
        <v>128</v>
      </c>
      <c r="F21" s="3" t="s">
        <v>129</v>
      </c>
      <c r="G21" s="3" t="s">
        <v>130</v>
      </c>
      <c r="H21" s="11" t="s">
        <v>452</v>
      </c>
      <c r="I21" s="3" t="s">
        <v>46</v>
      </c>
      <c r="J21" s="4">
        <v>2.212345</v>
      </c>
      <c r="K21" s="3" t="s">
        <v>30</v>
      </c>
      <c r="L21" s="3" t="s">
        <v>131</v>
      </c>
      <c r="M21" s="3" t="s">
        <v>132</v>
      </c>
      <c r="N21" s="3" t="s">
        <v>33</v>
      </c>
      <c r="O21" s="9">
        <v>10000</v>
      </c>
      <c r="P21" s="3" t="s">
        <v>34</v>
      </c>
      <c r="Q21" s="3">
        <v>0</v>
      </c>
      <c r="R21" s="3">
        <v>0</v>
      </c>
      <c r="S21" s="3" t="s">
        <v>35</v>
      </c>
      <c r="T21" s="3" t="s">
        <v>35</v>
      </c>
      <c r="U21" s="3" t="s">
        <v>35</v>
      </c>
      <c r="V21" s="3" t="s">
        <v>36</v>
      </c>
      <c r="W21" s="3" t="s">
        <v>37</v>
      </c>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row>
    <row r="22" spans="1:60" ht="47.25" x14ac:dyDescent="0.25">
      <c r="A22" s="3" t="s">
        <v>133</v>
      </c>
      <c r="B22" s="3" t="s">
        <v>134</v>
      </c>
      <c r="C22" s="3" t="s">
        <v>135</v>
      </c>
      <c r="D22" s="3" t="s">
        <v>45</v>
      </c>
      <c r="E22" s="3" t="s">
        <v>136</v>
      </c>
      <c r="F22" s="3" t="s">
        <v>80</v>
      </c>
      <c r="G22" s="3" t="s">
        <v>137</v>
      </c>
      <c r="H22" s="11" t="s">
        <v>453</v>
      </c>
      <c r="I22" s="3" t="s">
        <v>46</v>
      </c>
      <c r="J22" s="4">
        <v>2.5953460000000002</v>
      </c>
      <c r="K22" s="3" t="s">
        <v>58</v>
      </c>
      <c r="L22" s="3" t="s">
        <v>138</v>
      </c>
      <c r="M22" s="3" t="s">
        <v>139</v>
      </c>
      <c r="N22" s="3" t="s">
        <v>33</v>
      </c>
      <c r="O22" s="9">
        <v>50000</v>
      </c>
      <c r="P22" s="3" t="s">
        <v>34</v>
      </c>
      <c r="Q22" s="3">
        <v>0</v>
      </c>
      <c r="R22" s="3">
        <v>0</v>
      </c>
      <c r="S22" s="3" t="s">
        <v>35</v>
      </c>
      <c r="T22" s="3" t="s">
        <v>35</v>
      </c>
      <c r="U22" s="3" t="s">
        <v>35</v>
      </c>
      <c r="V22" s="3" t="s">
        <v>36</v>
      </c>
      <c r="W22" s="3" t="s">
        <v>37</v>
      </c>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row>
    <row r="23" spans="1:60" ht="47.25" x14ac:dyDescent="0.25">
      <c r="A23" s="3" t="s">
        <v>140</v>
      </c>
      <c r="B23" s="3" t="s">
        <v>141</v>
      </c>
      <c r="C23" s="3" t="s">
        <v>123</v>
      </c>
      <c r="D23" s="3" t="s">
        <v>45</v>
      </c>
      <c r="E23" s="3" t="s">
        <v>142</v>
      </c>
      <c r="F23" s="3" t="s">
        <v>143</v>
      </c>
      <c r="G23" s="3" t="s">
        <v>144</v>
      </c>
      <c r="H23" s="3" t="s">
        <v>145</v>
      </c>
      <c r="I23" s="3" t="s">
        <v>46</v>
      </c>
      <c r="J23" s="4">
        <v>1.9509810000000001</v>
      </c>
      <c r="K23" s="3" t="s">
        <v>58</v>
      </c>
      <c r="L23" s="3" t="s">
        <v>146</v>
      </c>
      <c r="M23" s="3" t="s">
        <v>147</v>
      </c>
      <c r="N23" s="3" t="s">
        <v>33</v>
      </c>
      <c r="O23" s="9">
        <v>20000</v>
      </c>
      <c r="P23" s="3" t="s">
        <v>34</v>
      </c>
      <c r="Q23" s="3">
        <v>0</v>
      </c>
      <c r="R23" s="3">
        <v>0</v>
      </c>
      <c r="S23" s="3" t="s">
        <v>35</v>
      </c>
      <c r="T23" s="3" t="s">
        <v>35</v>
      </c>
      <c r="U23" s="3" t="s">
        <v>35</v>
      </c>
      <c r="V23" s="3" t="s">
        <v>36</v>
      </c>
      <c r="W23" s="3" t="s">
        <v>37</v>
      </c>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row>
    <row r="24" spans="1:60" ht="47.25" x14ac:dyDescent="0.25">
      <c r="A24" s="3" t="s">
        <v>148</v>
      </c>
      <c r="B24" s="3" t="s">
        <v>149</v>
      </c>
      <c r="C24" s="3" t="s">
        <v>150</v>
      </c>
      <c r="D24" s="3" t="s">
        <v>45</v>
      </c>
      <c r="E24" s="3" t="s">
        <v>136</v>
      </c>
      <c r="F24" s="3" t="s">
        <v>80</v>
      </c>
      <c r="G24" s="3" t="s">
        <v>137</v>
      </c>
      <c r="H24" s="11" t="s">
        <v>453</v>
      </c>
      <c r="I24" s="3" t="s">
        <v>46</v>
      </c>
      <c r="J24" s="4">
        <v>2.596168</v>
      </c>
      <c r="K24" s="3" t="s">
        <v>58</v>
      </c>
      <c r="L24" s="3" t="s">
        <v>151</v>
      </c>
      <c r="M24" s="3" t="s">
        <v>152</v>
      </c>
      <c r="N24" s="3" t="s">
        <v>33</v>
      </c>
      <c r="O24" s="9">
        <v>50000</v>
      </c>
      <c r="P24" s="3" t="s">
        <v>34</v>
      </c>
      <c r="Q24" s="3">
        <v>0</v>
      </c>
      <c r="R24" s="3">
        <v>0</v>
      </c>
      <c r="S24" s="3" t="s">
        <v>35</v>
      </c>
      <c r="T24" s="3" t="s">
        <v>35</v>
      </c>
      <c r="U24" s="3" t="s">
        <v>35</v>
      </c>
      <c r="V24" s="3" t="s">
        <v>36</v>
      </c>
      <c r="W24" s="3" t="s">
        <v>37</v>
      </c>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row>
    <row r="25" spans="1:60" ht="204.75" x14ac:dyDescent="0.25">
      <c r="A25" s="3" t="s">
        <v>153</v>
      </c>
      <c r="B25" s="3" t="s">
        <v>154</v>
      </c>
      <c r="C25" s="3" t="s">
        <v>155</v>
      </c>
      <c r="D25" s="3" t="s">
        <v>45</v>
      </c>
      <c r="E25" s="3" t="s">
        <v>156</v>
      </c>
      <c r="F25" s="3" t="s">
        <v>157</v>
      </c>
      <c r="G25" s="3" t="s">
        <v>158</v>
      </c>
      <c r="H25" s="3" t="s">
        <v>159</v>
      </c>
      <c r="I25" s="3" t="s">
        <v>46</v>
      </c>
      <c r="J25" s="4">
        <v>1169.7680660000001</v>
      </c>
      <c r="K25" s="3" t="s">
        <v>58</v>
      </c>
      <c r="L25" s="3" t="s">
        <v>160</v>
      </c>
      <c r="M25" s="3" t="s">
        <v>156</v>
      </c>
      <c r="N25" s="3" t="s">
        <v>33</v>
      </c>
      <c r="O25" s="9">
        <v>10000</v>
      </c>
      <c r="P25" s="3" t="s">
        <v>34</v>
      </c>
      <c r="Q25" s="3">
        <v>0</v>
      </c>
      <c r="R25" s="3">
        <v>0</v>
      </c>
      <c r="S25" s="3" t="s">
        <v>35</v>
      </c>
      <c r="T25" s="3" t="s">
        <v>35</v>
      </c>
      <c r="U25" s="3" t="s">
        <v>35</v>
      </c>
      <c r="V25" s="3" t="s">
        <v>36</v>
      </c>
      <c r="W25" s="3" t="s">
        <v>37</v>
      </c>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row>
    <row r="26" spans="1:60" ht="63" x14ac:dyDescent="0.25">
      <c r="A26" s="3" t="s">
        <v>161</v>
      </c>
      <c r="B26" s="3" t="s">
        <v>162</v>
      </c>
      <c r="C26" s="3" t="s">
        <v>163</v>
      </c>
      <c r="D26" s="3" t="s">
        <v>164</v>
      </c>
      <c r="E26" s="3" t="s">
        <v>95</v>
      </c>
      <c r="F26" s="3" t="s">
        <v>80</v>
      </c>
      <c r="G26" s="3" t="s">
        <v>88</v>
      </c>
      <c r="H26" s="3" t="s">
        <v>89</v>
      </c>
      <c r="I26" s="3" t="s">
        <v>165</v>
      </c>
      <c r="J26" s="4">
        <v>665.238159</v>
      </c>
      <c r="K26" s="3" t="s">
        <v>90</v>
      </c>
      <c r="L26" s="3" t="s">
        <v>104</v>
      </c>
      <c r="M26" s="3" t="s">
        <v>166</v>
      </c>
      <c r="N26" s="3" t="s">
        <v>167</v>
      </c>
      <c r="O26" s="9">
        <v>5000000</v>
      </c>
      <c r="P26" s="3" t="s">
        <v>34</v>
      </c>
      <c r="Q26" s="3">
        <v>0</v>
      </c>
      <c r="R26" s="3">
        <v>0</v>
      </c>
      <c r="S26" s="3" t="s">
        <v>35</v>
      </c>
      <c r="T26" s="3" t="s">
        <v>35</v>
      </c>
      <c r="U26" s="3" t="s">
        <v>35</v>
      </c>
      <c r="V26" s="3" t="s">
        <v>36</v>
      </c>
      <c r="W26" s="3" t="s">
        <v>37</v>
      </c>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row>
    <row r="27" spans="1:60" ht="47.25" x14ac:dyDescent="0.25">
      <c r="A27" s="3" t="s">
        <v>168</v>
      </c>
      <c r="B27" s="3" t="s">
        <v>169</v>
      </c>
      <c r="C27" s="3" t="s">
        <v>170</v>
      </c>
      <c r="D27" s="3" t="s">
        <v>102</v>
      </c>
      <c r="E27" s="3" t="s">
        <v>95</v>
      </c>
      <c r="F27" s="3" t="s">
        <v>80</v>
      </c>
      <c r="G27" s="3" t="s">
        <v>171</v>
      </c>
      <c r="H27" s="11" t="s">
        <v>454</v>
      </c>
      <c r="I27" s="3" t="s">
        <v>103</v>
      </c>
      <c r="J27" s="4">
        <v>0.44375300000000001</v>
      </c>
      <c r="K27" s="3" t="s">
        <v>90</v>
      </c>
      <c r="L27" s="3" t="s">
        <v>172</v>
      </c>
      <c r="M27" s="3" t="s">
        <v>173</v>
      </c>
      <c r="N27" s="3" t="s">
        <v>33</v>
      </c>
      <c r="O27" s="9">
        <v>25000</v>
      </c>
      <c r="P27" s="3" t="s">
        <v>34</v>
      </c>
      <c r="Q27" s="3">
        <v>0</v>
      </c>
      <c r="R27" s="3">
        <v>0</v>
      </c>
      <c r="S27" s="3" t="s">
        <v>35</v>
      </c>
      <c r="T27" s="3" t="s">
        <v>35</v>
      </c>
      <c r="U27" s="3" t="s">
        <v>35</v>
      </c>
      <c r="V27" s="3" t="s">
        <v>36</v>
      </c>
      <c r="W27" s="3" t="s">
        <v>37</v>
      </c>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row>
    <row r="28" spans="1:60" ht="220.5" x14ac:dyDescent="0.25">
      <c r="A28" s="3" t="s">
        <v>174</v>
      </c>
      <c r="B28" s="3" t="s">
        <v>175</v>
      </c>
      <c r="C28" s="3" t="s">
        <v>176</v>
      </c>
      <c r="D28" s="3" t="s">
        <v>68</v>
      </c>
      <c r="E28" s="3" t="s">
        <v>128</v>
      </c>
      <c r="F28" s="3" t="s">
        <v>109</v>
      </c>
      <c r="G28" s="3" t="s">
        <v>110</v>
      </c>
      <c r="H28" s="3" t="s">
        <v>111</v>
      </c>
      <c r="I28" s="3" t="s">
        <v>69</v>
      </c>
      <c r="J28" s="4">
        <v>797.68731700000001</v>
      </c>
      <c r="K28" s="3" t="s">
        <v>58</v>
      </c>
      <c r="L28" s="3" t="s">
        <v>177</v>
      </c>
      <c r="M28" s="3" t="s">
        <v>128</v>
      </c>
      <c r="N28" s="3" t="s">
        <v>33</v>
      </c>
      <c r="O28" s="9">
        <v>122720</v>
      </c>
      <c r="P28" s="3" t="s">
        <v>34</v>
      </c>
      <c r="Q28" s="3">
        <v>0</v>
      </c>
      <c r="R28" s="3">
        <v>0</v>
      </c>
      <c r="S28" s="3" t="s">
        <v>35</v>
      </c>
      <c r="T28" s="3" t="s">
        <v>35</v>
      </c>
      <c r="U28" s="3" t="s">
        <v>35</v>
      </c>
      <c r="V28" s="3" t="s">
        <v>36</v>
      </c>
      <c r="W28" s="3" t="s">
        <v>37</v>
      </c>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row>
    <row r="29" spans="1:60" ht="47.25" x14ac:dyDescent="0.25">
      <c r="A29" s="3" t="s">
        <v>178</v>
      </c>
      <c r="B29" s="3" t="s">
        <v>179</v>
      </c>
      <c r="C29" s="3" t="s">
        <v>180</v>
      </c>
      <c r="D29" s="3" t="s">
        <v>68</v>
      </c>
      <c r="E29" s="3" t="s">
        <v>95</v>
      </c>
      <c r="F29" s="3" t="s">
        <v>80</v>
      </c>
      <c r="G29" s="3" t="s">
        <v>171</v>
      </c>
      <c r="H29" s="11" t="s">
        <v>454</v>
      </c>
      <c r="I29" s="3" t="s">
        <v>69</v>
      </c>
      <c r="J29" s="4">
        <v>0.44475599999999998</v>
      </c>
      <c r="K29" s="3" t="s">
        <v>90</v>
      </c>
      <c r="L29" s="3" t="s">
        <v>172</v>
      </c>
      <c r="M29" s="3" t="s">
        <v>173</v>
      </c>
      <c r="N29" s="3" t="s">
        <v>33</v>
      </c>
      <c r="O29" s="9">
        <v>35000</v>
      </c>
      <c r="P29" s="3" t="s">
        <v>34</v>
      </c>
      <c r="Q29" s="3">
        <v>0</v>
      </c>
      <c r="R29" s="3">
        <v>0</v>
      </c>
      <c r="S29" s="3" t="s">
        <v>35</v>
      </c>
      <c r="T29" s="3" t="s">
        <v>35</v>
      </c>
      <c r="U29" s="3" t="s">
        <v>35</v>
      </c>
      <c r="V29" s="3" t="s">
        <v>36</v>
      </c>
      <c r="W29" s="3" t="s">
        <v>37</v>
      </c>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row>
    <row r="30" spans="1:60" ht="63" x14ac:dyDescent="0.25">
      <c r="A30" s="3" t="s">
        <v>181</v>
      </c>
      <c r="B30" s="3" t="s">
        <v>182</v>
      </c>
      <c r="C30" s="3" t="s">
        <v>340</v>
      </c>
      <c r="D30" s="3" t="s">
        <v>183</v>
      </c>
      <c r="E30" s="3" t="s">
        <v>108</v>
      </c>
      <c r="F30" s="3" t="s">
        <v>184</v>
      </c>
      <c r="G30" s="3" t="s">
        <v>185</v>
      </c>
      <c r="H30" s="3" t="s">
        <v>186</v>
      </c>
      <c r="I30" s="3" t="s">
        <v>187</v>
      </c>
      <c r="J30" s="4">
        <v>1.7577469999999999</v>
      </c>
      <c r="K30" s="3" t="s">
        <v>58</v>
      </c>
      <c r="L30" s="3" t="s">
        <v>188</v>
      </c>
      <c r="M30" s="3" t="s">
        <v>189</v>
      </c>
      <c r="N30" s="3" t="s">
        <v>33</v>
      </c>
      <c r="O30" s="9">
        <v>33000000</v>
      </c>
      <c r="P30" s="3" t="s">
        <v>34</v>
      </c>
      <c r="Q30" s="3">
        <v>0</v>
      </c>
      <c r="R30" s="3">
        <v>0</v>
      </c>
      <c r="S30" s="3" t="s">
        <v>35</v>
      </c>
      <c r="T30" s="3" t="s">
        <v>35</v>
      </c>
      <c r="U30" s="3" t="s">
        <v>35</v>
      </c>
      <c r="V30" s="3" t="s">
        <v>36</v>
      </c>
      <c r="W30" s="3" t="s">
        <v>37</v>
      </c>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row>
    <row r="31" spans="1:60" ht="63" x14ac:dyDescent="0.25">
      <c r="A31" s="3" t="s">
        <v>190</v>
      </c>
      <c r="B31" s="3" t="s">
        <v>191</v>
      </c>
      <c r="C31" s="3" t="s">
        <v>341</v>
      </c>
      <c r="D31" s="3" t="s">
        <v>183</v>
      </c>
      <c r="E31" s="3" t="s">
        <v>192</v>
      </c>
      <c r="F31" s="3" t="s">
        <v>143</v>
      </c>
      <c r="G31" s="3" t="s">
        <v>193</v>
      </c>
      <c r="H31" s="3" t="s">
        <v>194</v>
      </c>
      <c r="I31" s="3" t="s">
        <v>187</v>
      </c>
      <c r="J31" s="4">
        <v>3.2887460000000002</v>
      </c>
      <c r="K31" s="3" t="s">
        <v>58</v>
      </c>
      <c r="L31" s="3" t="s">
        <v>188</v>
      </c>
      <c r="M31" s="3" t="s">
        <v>189</v>
      </c>
      <c r="N31" s="3" t="s">
        <v>33</v>
      </c>
      <c r="O31" s="9">
        <v>32000000</v>
      </c>
      <c r="P31" s="3" t="s">
        <v>34</v>
      </c>
      <c r="Q31" s="3">
        <v>0</v>
      </c>
      <c r="R31" s="3">
        <v>0</v>
      </c>
      <c r="S31" s="3" t="s">
        <v>35</v>
      </c>
      <c r="T31" s="3" t="s">
        <v>35</v>
      </c>
      <c r="U31" s="3" t="s">
        <v>35</v>
      </c>
      <c r="V31" s="3" t="s">
        <v>36</v>
      </c>
      <c r="W31" s="3" t="s">
        <v>37</v>
      </c>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row>
    <row r="32" spans="1:60" ht="63" x14ac:dyDescent="0.25">
      <c r="A32" s="3" t="s">
        <v>195</v>
      </c>
      <c r="B32" s="3" t="s">
        <v>196</v>
      </c>
      <c r="C32" s="3" t="s">
        <v>342</v>
      </c>
      <c r="D32" s="3" t="s">
        <v>24</v>
      </c>
      <c r="E32" s="3" t="s">
        <v>79</v>
      </c>
      <c r="F32" s="3" t="s">
        <v>80</v>
      </c>
      <c r="G32" s="3" t="s">
        <v>88</v>
      </c>
      <c r="H32" s="3" t="s">
        <v>89</v>
      </c>
      <c r="I32" s="3" t="s">
        <v>187</v>
      </c>
      <c r="J32" s="4">
        <v>1481.869751</v>
      </c>
      <c r="K32" s="3" t="s">
        <v>197</v>
      </c>
      <c r="L32" s="3" t="s">
        <v>91</v>
      </c>
      <c r="M32" s="3" t="s">
        <v>198</v>
      </c>
      <c r="N32" s="3" t="s">
        <v>167</v>
      </c>
      <c r="O32" s="9">
        <v>60000000</v>
      </c>
      <c r="P32" s="3" t="s">
        <v>34</v>
      </c>
      <c r="Q32" s="3">
        <v>0</v>
      </c>
      <c r="R32" s="3">
        <v>0</v>
      </c>
      <c r="S32" s="3" t="s">
        <v>35</v>
      </c>
      <c r="T32" s="3" t="s">
        <v>35</v>
      </c>
      <c r="U32" s="3" t="s">
        <v>35</v>
      </c>
      <c r="V32" s="3" t="s">
        <v>36</v>
      </c>
      <c r="W32" s="3" t="s">
        <v>37</v>
      </c>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row>
    <row r="33" spans="1:60" ht="63" x14ac:dyDescent="0.25">
      <c r="A33" s="3" t="s">
        <v>199</v>
      </c>
      <c r="B33" s="3" t="s">
        <v>200</v>
      </c>
      <c r="C33" s="3" t="s">
        <v>343</v>
      </c>
      <c r="D33" s="3" t="s">
        <v>24</v>
      </c>
      <c r="E33" s="3" t="s">
        <v>79</v>
      </c>
      <c r="F33" s="3" t="s">
        <v>80</v>
      </c>
      <c r="G33" s="3" t="s">
        <v>88</v>
      </c>
      <c r="H33" s="3" t="s">
        <v>89</v>
      </c>
      <c r="I33" s="3" t="s">
        <v>187</v>
      </c>
      <c r="J33" s="4">
        <v>1481.869751</v>
      </c>
      <c r="K33" s="3" t="s">
        <v>197</v>
      </c>
      <c r="L33" s="3" t="s">
        <v>91</v>
      </c>
      <c r="M33" s="3" t="s">
        <v>198</v>
      </c>
      <c r="N33" s="3" t="s">
        <v>167</v>
      </c>
      <c r="O33" s="9">
        <v>65000000</v>
      </c>
      <c r="P33" s="3" t="s">
        <v>34</v>
      </c>
      <c r="Q33" s="3">
        <v>0</v>
      </c>
      <c r="R33" s="3">
        <v>0</v>
      </c>
      <c r="S33" s="3" t="s">
        <v>35</v>
      </c>
      <c r="T33" s="3" t="s">
        <v>35</v>
      </c>
      <c r="U33" s="3" t="s">
        <v>35</v>
      </c>
      <c r="V33" s="3" t="s">
        <v>36</v>
      </c>
      <c r="W33" s="3" t="s">
        <v>37</v>
      </c>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row>
    <row r="34" spans="1:60" ht="47.25" x14ac:dyDescent="0.25">
      <c r="A34" s="3" t="s">
        <v>201</v>
      </c>
      <c r="B34" s="3" t="s">
        <v>202</v>
      </c>
      <c r="C34" s="3" t="s">
        <v>344</v>
      </c>
      <c r="D34" s="3" t="s">
        <v>107</v>
      </c>
      <c r="E34" s="3" t="s">
        <v>25</v>
      </c>
      <c r="F34" s="3" t="s">
        <v>26</v>
      </c>
      <c r="G34" s="3" t="s">
        <v>27</v>
      </c>
      <c r="H34" s="3" t="s">
        <v>28</v>
      </c>
      <c r="I34" s="3" t="s">
        <v>103</v>
      </c>
      <c r="J34" s="4">
        <v>3.5849540000000002</v>
      </c>
      <c r="K34" s="3" t="s">
        <v>58</v>
      </c>
      <c r="L34" s="3" t="s">
        <v>31</v>
      </c>
      <c r="M34" s="3" t="s">
        <v>48</v>
      </c>
      <c r="N34" s="3" t="s">
        <v>33</v>
      </c>
      <c r="O34" s="9">
        <v>200000</v>
      </c>
      <c r="P34" s="3" t="s">
        <v>326</v>
      </c>
      <c r="Q34" s="3">
        <v>0</v>
      </c>
      <c r="R34" s="3">
        <v>0</v>
      </c>
      <c r="S34" s="3" t="s">
        <v>35</v>
      </c>
      <c r="T34" s="3" t="s">
        <v>35</v>
      </c>
      <c r="U34" s="3" t="s">
        <v>35</v>
      </c>
      <c r="V34" s="3" t="s">
        <v>36</v>
      </c>
      <c r="W34" s="3" t="s">
        <v>37</v>
      </c>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row>
    <row r="35" spans="1:60" ht="63" x14ac:dyDescent="0.25">
      <c r="A35" s="3" t="s">
        <v>203</v>
      </c>
      <c r="B35" s="3" t="s">
        <v>204</v>
      </c>
      <c r="C35" s="3" t="s">
        <v>205</v>
      </c>
      <c r="D35" s="3" t="s">
        <v>45</v>
      </c>
      <c r="E35" s="3" t="s">
        <v>79</v>
      </c>
      <c r="F35" s="3" t="s">
        <v>80</v>
      </c>
      <c r="G35" s="3" t="s">
        <v>88</v>
      </c>
      <c r="H35" s="3" t="s">
        <v>89</v>
      </c>
      <c r="I35" s="3" t="s">
        <v>46</v>
      </c>
      <c r="J35" s="4">
        <v>1481.869751</v>
      </c>
      <c r="K35" s="3" t="s">
        <v>197</v>
      </c>
      <c r="L35" s="3" t="s">
        <v>91</v>
      </c>
      <c r="M35" s="3" t="s">
        <v>198</v>
      </c>
      <c r="N35" s="3" t="s">
        <v>33</v>
      </c>
      <c r="O35" s="9">
        <v>20000</v>
      </c>
      <c r="P35" s="3" t="s">
        <v>34</v>
      </c>
      <c r="Q35" s="3">
        <v>0</v>
      </c>
      <c r="R35" s="3">
        <v>0</v>
      </c>
      <c r="S35" s="3" t="s">
        <v>35</v>
      </c>
      <c r="T35" s="3" t="s">
        <v>35</v>
      </c>
      <c r="U35" s="3" t="s">
        <v>35</v>
      </c>
      <c r="V35" s="3" t="s">
        <v>36</v>
      </c>
      <c r="W35" s="3" t="s">
        <v>37</v>
      </c>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row>
    <row r="36" spans="1:60" ht="189" x14ac:dyDescent="0.25">
      <c r="A36" s="3" t="s">
        <v>206</v>
      </c>
      <c r="B36" s="3" t="s">
        <v>207</v>
      </c>
      <c r="C36" s="3" t="s">
        <v>208</v>
      </c>
      <c r="D36" s="3" t="s">
        <v>102</v>
      </c>
      <c r="E36" s="3" t="s">
        <v>142</v>
      </c>
      <c r="F36" s="3" t="s">
        <v>209</v>
      </c>
      <c r="G36" s="3" t="s">
        <v>210</v>
      </c>
      <c r="H36" s="3" t="s">
        <v>211</v>
      </c>
      <c r="I36" s="3" t="s">
        <v>103</v>
      </c>
      <c r="J36" s="4">
        <v>798.87365699999998</v>
      </c>
      <c r="K36" s="3" t="s">
        <v>58</v>
      </c>
      <c r="L36" s="3" t="s">
        <v>212</v>
      </c>
      <c r="M36" s="3" t="s">
        <v>213</v>
      </c>
      <c r="N36" s="3" t="s">
        <v>33</v>
      </c>
      <c r="O36" s="9">
        <v>20000</v>
      </c>
      <c r="P36" s="3" t="s">
        <v>34</v>
      </c>
      <c r="Q36" s="3">
        <v>0</v>
      </c>
      <c r="R36" s="3">
        <v>0</v>
      </c>
      <c r="S36" s="3" t="s">
        <v>35</v>
      </c>
      <c r="T36" s="3" t="s">
        <v>35</v>
      </c>
      <c r="U36" s="3" t="s">
        <v>35</v>
      </c>
      <c r="V36" s="3" t="s">
        <v>36</v>
      </c>
      <c r="W36" s="3" t="s">
        <v>37</v>
      </c>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row>
    <row r="37" spans="1:60" ht="189" x14ac:dyDescent="0.25">
      <c r="A37" s="3" t="s">
        <v>214</v>
      </c>
      <c r="B37" s="3" t="s">
        <v>215</v>
      </c>
      <c r="C37" s="3" t="s">
        <v>216</v>
      </c>
      <c r="D37" s="3" t="s">
        <v>24</v>
      </c>
      <c r="E37" s="3" t="s">
        <v>142</v>
      </c>
      <c r="F37" s="3" t="s">
        <v>209</v>
      </c>
      <c r="G37" s="3" t="s">
        <v>210</v>
      </c>
      <c r="H37" s="3" t="s">
        <v>211</v>
      </c>
      <c r="I37" s="3" t="s">
        <v>187</v>
      </c>
      <c r="J37" s="4">
        <v>798.87365699999998</v>
      </c>
      <c r="K37" s="3" t="s">
        <v>58</v>
      </c>
      <c r="L37" s="3" t="s">
        <v>212</v>
      </c>
      <c r="M37" s="3" t="s">
        <v>213</v>
      </c>
      <c r="N37" s="3" t="s">
        <v>167</v>
      </c>
      <c r="O37" s="9">
        <v>95000</v>
      </c>
      <c r="P37" s="3" t="s">
        <v>34</v>
      </c>
      <c r="Q37" s="3">
        <v>0</v>
      </c>
      <c r="R37" s="3">
        <v>0</v>
      </c>
      <c r="S37" s="3" t="s">
        <v>35</v>
      </c>
      <c r="T37" s="3" t="s">
        <v>35</v>
      </c>
      <c r="U37" s="3" t="s">
        <v>35</v>
      </c>
      <c r="V37" s="3" t="s">
        <v>36</v>
      </c>
      <c r="W37" s="3" t="s">
        <v>37</v>
      </c>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row>
    <row r="38" spans="1:60" ht="189" x14ac:dyDescent="0.25">
      <c r="A38" s="3" t="s">
        <v>217</v>
      </c>
      <c r="B38" s="3" t="s">
        <v>218</v>
      </c>
      <c r="C38" s="3" t="s">
        <v>345</v>
      </c>
      <c r="D38" s="3" t="s">
        <v>24</v>
      </c>
      <c r="E38" s="3" t="s">
        <v>142</v>
      </c>
      <c r="F38" s="3" t="s">
        <v>209</v>
      </c>
      <c r="G38" s="3" t="s">
        <v>210</v>
      </c>
      <c r="H38" s="3" t="s">
        <v>211</v>
      </c>
      <c r="I38" s="3" t="s">
        <v>187</v>
      </c>
      <c r="J38" s="4">
        <v>798.87365699999998</v>
      </c>
      <c r="K38" s="3" t="s">
        <v>58</v>
      </c>
      <c r="L38" s="3" t="s">
        <v>212</v>
      </c>
      <c r="M38" s="3" t="s">
        <v>128</v>
      </c>
      <c r="N38" s="3" t="s">
        <v>167</v>
      </c>
      <c r="O38" s="9">
        <v>1000000</v>
      </c>
      <c r="P38" s="3" t="s">
        <v>34</v>
      </c>
      <c r="Q38" s="3">
        <v>0</v>
      </c>
      <c r="R38" s="3">
        <v>0</v>
      </c>
      <c r="S38" s="3" t="s">
        <v>35</v>
      </c>
      <c r="T38" s="3" t="s">
        <v>35</v>
      </c>
      <c r="U38" s="3" t="s">
        <v>35</v>
      </c>
      <c r="V38" s="3" t="s">
        <v>36</v>
      </c>
      <c r="W38" s="3" t="s">
        <v>37</v>
      </c>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row>
    <row r="39" spans="1:60" ht="220.5" x14ac:dyDescent="0.25">
      <c r="A39" s="3" t="s">
        <v>219</v>
      </c>
      <c r="B39" s="3" t="s">
        <v>220</v>
      </c>
      <c r="C39" s="3" t="s">
        <v>221</v>
      </c>
      <c r="D39" s="3" t="s">
        <v>24</v>
      </c>
      <c r="E39" s="3" t="s">
        <v>128</v>
      </c>
      <c r="F39" s="3" t="s">
        <v>109</v>
      </c>
      <c r="G39" s="3" t="s">
        <v>110</v>
      </c>
      <c r="H39" s="3" t="s">
        <v>111</v>
      </c>
      <c r="I39" s="3" t="s">
        <v>187</v>
      </c>
      <c r="J39" s="4">
        <v>797.83648700000003</v>
      </c>
      <c r="K39" s="3" t="s">
        <v>58</v>
      </c>
      <c r="L39" s="3" t="s">
        <v>177</v>
      </c>
      <c r="M39" s="3" t="s">
        <v>128</v>
      </c>
      <c r="N39" s="3" t="s">
        <v>167</v>
      </c>
      <c r="O39" s="9">
        <v>2475000</v>
      </c>
      <c r="P39" s="3" t="s">
        <v>34</v>
      </c>
      <c r="Q39" s="3">
        <v>0</v>
      </c>
      <c r="R39" s="3">
        <v>0</v>
      </c>
      <c r="S39" s="3" t="s">
        <v>35</v>
      </c>
      <c r="T39" s="3" t="s">
        <v>35</v>
      </c>
      <c r="U39" s="3" t="s">
        <v>35</v>
      </c>
      <c r="V39" s="3" t="s">
        <v>35</v>
      </c>
      <c r="W39" s="3" t="s">
        <v>379</v>
      </c>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row>
    <row r="40" spans="1:60" ht="47.25" x14ac:dyDescent="0.25">
      <c r="A40" s="3" t="s">
        <v>222</v>
      </c>
      <c r="B40" s="3" t="s">
        <v>223</v>
      </c>
      <c r="C40" s="3" t="s">
        <v>224</v>
      </c>
      <c r="D40" s="3" t="s">
        <v>102</v>
      </c>
      <c r="E40" s="3" t="s">
        <v>95</v>
      </c>
      <c r="F40" s="3" t="s">
        <v>80</v>
      </c>
      <c r="G40" s="3" t="s">
        <v>225</v>
      </c>
      <c r="H40" s="3" t="s">
        <v>226</v>
      </c>
      <c r="I40" s="3" t="s">
        <v>103</v>
      </c>
      <c r="J40" s="4">
        <v>17.035295000000001</v>
      </c>
      <c r="K40" s="3" t="s">
        <v>58</v>
      </c>
      <c r="L40" s="3" t="s">
        <v>227</v>
      </c>
      <c r="M40" s="3" t="s">
        <v>228</v>
      </c>
      <c r="N40" s="3" t="s">
        <v>33</v>
      </c>
      <c r="O40" s="9">
        <v>5000000</v>
      </c>
      <c r="P40" s="3" t="s">
        <v>34</v>
      </c>
      <c r="Q40" s="3">
        <v>0</v>
      </c>
      <c r="R40" s="3">
        <v>0</v>
      </c>
      <c r="S40" s="3" t="s">
        <v>35</v>
      </c>
      <c r="T40" s="3" t="s">
        <v>35</v>
      </c>
      <c r="U40" s="3" t="s">
        <v>35</v>
      </c>
      <c r="V40" s="3" t="s">
        <v>36</v>
      </c>
      <c r="W40" s="3" t="s">
        <v>37</v>
      </c>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row>
    <row r="41" spans="1:60" ht="220.5" x14ac:dyDescent="0.25">
      <c r="A41" s="3" t="s">
        <v>229</v>
      </c>
      <c r="B41" s="3" t="s">
        <v>230</v>
      </c>
      <c r="C41" s="3" t="s">
        <v>231</v>
      </c>
      <c r="D41" s="3" t="s">
        <v>164</v>
      </c>
      <c r="E41" s="3" t="s">
        <v>108</v>
      </c>
      <c r="F41" s="3" t="s">
        <v>184</v>
      </c>
      <c r="G41" s="3" t="s">
        <v>232</v>
      </c>
      <c r="H41" s="3" t="s">
        <v>233</v>
      </c>
      <c r="I41" s="3" t="s">
        <v>165</v>
      </c>
      <c r="J41" s="4">
        <v>515.94830300000001</v>
      </c>
      <c r="K41" s="3" t="s">
        <v>58</v>
      </c>
      <c r="L41" s="3" t="s">
        <v>112</v>
      </c>
      <c r="M41" s="3" t="s">
        <v>234</v>
      </c>
      <c r="N41" s="3">
        <v>0</v>
      </c>
      <c r="O41" s="9">
        <v>2500000</v>
      </c>
      <c r="P41" s="3" t="s">
        <v>328</v>
      </c>
      <c r="Q41" s="3">
        <v>0</v>
      </c>
      <c r="R41" s="3">
        <v>0</v>
      </c>
      <c r="S41" s="3" t="s">
        <v>35</v>
      </c>
      <c r="T41" s="3" t="s">
        <v>35</v>
      </c>
      <c r="U41" s="3" t="s">
        <v>35</v>
      </c>
      <c r="V41" s="3" t="s">
        <v>36</v>
      </c>
      <c r="W41" s="3" t="s">
        <v>37</v>
      </c>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row>
    <row r="42" spans="1:60" ht="220.5" x14ac:dyDescent="0.25">
      <c r="A42" s="3" t="s">
        <v>235</v>
      </c>
      <c r="B42" s="3" t="s">
        <v>236</v>
      </c>
      <c r="C42" s="3" t="s">
        <v>346</v>
      </c>
      <c r="D42" s="3" t="s">
        <v>45</v>
      </c>
      <c r="E42" s="3" t="s">
        <v>108</v>
      </c>
      <c r="F42" s="3" t="s">
        <v>184</v>
      </c>
      <c r="G42" s="3" t="s">
        <v>232</v>
      </c>
      <c r="H42" s="3" t="s">
        <v>233</v>
      </c>
      <c r="I42" s="3" t="s">
        <v>46</v>
      </c>
      <c r="J42" s="4">
        <v>515.94830300000001</v>
      </c>
      <c r="K42" s="3" t="s">
        <v>58</v>
      </c>
      <c r="L42" s="3" t="s">
        <v>112</v>
      </c>
      <c r="M42" s="3" t="s">
        <v>113</v>
      </c>
      <c r="N42" s="3" t="s">
        <v>33</v>
      </c>
      <c r="O42" s="9">
        <v>20000</v>
      </c>
      <c r="P42" s="3" t="s">
        <v>328</v>
      </c>
      <c r="Q42" s="3">
        <v>0</v>
      </c>
      <c r="R42" s="3">
        <v>0</v>
      </c>
      <c r="S42" s="3" t="s">
        <v>35</v>
      </c>
      <c r="T42" s="3" t="s">
        <v>35</v>
      </c>
      <c r="U42" s="3" t="s">
        <v>35</v>
      </c>
      <c r="V42" s="3" t="s">
        <v>36</v>
      </c>
      <c r="W42" s="3" t="s">
        <v>37</v>
      </c>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row>
    <row r="43" spans="1:60" ht="220.5" x14ac:dyDescent="0.25">
      <c r="A43" s="3" t="s">
        <v>237</v>
      </c>
      <c r="B43" s="3" t="s">
        <v>238</v>
      </c>
      <c r="C43" s="3" t="s">
        <v>239</v>
      </c>
      <c r="D43" s="3" t="s">
        <v>102</v>
      </c>
      <c r="E43" s="3" t="s">
        <v>108</v>
      </c>
      <c r="F43" s="3" t="s">
        <v>184</v>
      </c>
      <c r="G43" s="3" t="s">
        <v>232</v>
      </c>
      <c r="H43" s="3" t="s">
        <v>233</v>
      </c>
      <c r="I43" s="3" t="s">
        <v>103</v>
      </c>
      <c r="J43" s="4">
        <v>515.94830300000001</v>
      </c>
      <c r="K43" s="3" t="s">
        <v>58</v>
      </c>
      <c r="L43" s="3" t="s">
        <v>112</v>
      </c>
      <c r="M43" s="3" t="s">
        <v>113</v>
      </c>
      <c r="N43" s="3" t="s">
        <v>33</v>
      </c>
      <c r="O43" s="9">
        <v>100000</v>
      </c>
      <c r="P43" s="3" t="s">
        <v>329</v>
      </c>
      <c r="Q43" s="3">
        <v>0</v>
      </c>
      <c r="R43" s="3">
        <v>0</v>
      </c>
      <c r="S43" s="3" t="s">
        <v>35</v>
      </c>
      <c r="T43" s="3" t="s">
        <v>35</v>
      </c>
      <c r="U43" s="3" t="s">
        <v>35</v>
      </c>
      <c r="V43" s="3" t="s">
        <v>36</v>
      </c>
      <c r="W43" s="3" t="s">
        <v>37</v>
      </c>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row>
    <row r="44" spans="1:60" ht="220.5" x14ac:dyDescent="0.25">
      <c r="A44" s="3" t="s">
        <v>240</v>
      </c>
      <c r="B44" s="3" t="s">
        <v>241</v>
      </c>
      <c r="C44" s="3" t="s">
        <v>242</v>
      </c>
      <c r="D44" s="3" t="s">
        <v>45</v>
      </c>
      <c r="E44" s="3" t="s">
        <v>128</v>
      </c>
      <c r="F44" s="3" t="s">
        <v>109</v>
      </c>
      <c r="G44" s="3" t="s">
        <v>110</v>
      </c>
      <c r="H44" s="3" t="s">
        <v>111</v>
      </c>
      <c r="I44" s="3" t="s">
        <v>46</v>
      </c>
      <c r="J44" s="4">
        <v>797.83648700000003</v>
      </c>
      <c r="K44" s="3" t="s">
        <v>58</v>
      </c>
      <c r="L44" s="3" t="s">
        <v>177</v>
      </c>
      <c r="M44" s="3" t="s">
        <v>243</v>
      </c>
      <c r="N44" s="3" t="s">
        <v>33</v>
      </c>
      <c r="O44" s="9">
        <v>850000</v>
      </c>
      <c r="P44" s="3" t="s">
        <v>34</v>
      </c>
      <c r="Q44" s="3">
        <v>0</v>
      </c>
      <c r="R44" s="3">
        <v>0</v>
      </c>
      <c r="S44" s="3" t="s">
        <v>35</v>
      </c>
      <c r="T44" s="3" t="s">
        <v>35</v>
      </c>
      <c r="U44" s="3" t="s">
        <v>35</v>
      </c>
      <c r="V44" s="3" t="s">
        <v>36</v>
      </c>
      <c r="W44" s="3" t="s">
        <v>37</v>
      </c>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row>
    <row r="45" spans="1:60" ht="220.5" x14ac:dyDescent="0.25">
      <c r="A45" s="3" t="s">
        <v>244</v>
      </c>
      <c r="B45" s="3" t="s">
        <v>245</v>
      </c>
      <c r="C45" s="3" t="s">
        <v>246</v>
      </c>
      <c r="D45" s="3" t="s">
        <v>45</v>
      </c>
      <c r="E45" s="3" t="s">
        <v>128</v>
      </c>
      <c r="F45" s="3" t="s">
        <v>109</v>
      </c>
      <c r="G45" s="3" t="s">
        <v>110</v>
      </c>
      <c r="H45" s="3" t="s">
        <v>111</v>
      </c>
      <c r="I45" s="3" t="s">
        <v>46</v>
      </c>
      <c r="J45" s="4">
        <v>797.83648700000003</v>
      </c>
      <c r="K45" s="3" t="s">
        <v>58</v>
      </c>
      <c r="L45" s="3" t="s">
        <v>177</v>
      </c>
      <c r="M45" s="3" t="s">
        <v>243</v>
      </c>
      <c r="N45" s="3" t="s">
        <v>33</v>
      </c>
      <c r="O45" s="9">
        <v>20000</v>
      </c>
      <c r="P45" s="3" t="s">
        <v>34</v>
      </c>
      <c r="Q45" s="3">
        <v>0</v>
      </c>
      <c r="R45" s="3">
        <v>0</v>
      </c>
      <c r="S45" s="3" t="s">
        <v>35</v>
      </c>
      <c r="T45" s="3" t="s">
        <v>35</v>
      </c>
      <c r="U45" s="3" t="s">
        <v>35</v>
      </c>
      <c r="V45" s="3" t="s">
        <v>36</v>
      </c>
      <c r="W45" s="3" t="s">
        <v>37</v>
      </c>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row>
    <row r="46" spans="1:60" ht="220.5" x14ac:dyDescent="0.25">
      <c r="A46" s="3" t="s">
        <v>247</v>
      </c>
      <c r="B46" s="3" t="s">
        <v>248</v>
      </c>
      <c r="C46" s="3" t="s">
        <v>249</v>
      </c>
      <c r="D46" s="3" t="s">
        <v>45</v>
      </c>
      <c r="E46" s="3" t="s">
        <v>128</v>
      </c>
      <c r="F46" s="3" t="s">
        <v>109</v>
      </c>
      <c r="G46" s="3" t="s">
        <v>110</v>
      </c>
      <c r="H46" s="3" t="s">
        <v>111</v>
      </c>
      <c r="I46" s="3" t="s">
        <v>46</v>
      </c>
      <c r="J46" s="4">
        <v>797.83648700000003</v>
      </c>
      <c r="K46" s="3" t="s">
        <v>58</v>
      </c>
      <c r="L46" s="3" t="s">
        <v>177</v>
      </c>
      <c r="M46" s="3" t="s">
        <v>250</v>
      </c>
      <c r="N46" s="3" t="s">
        <v>33</v>
      </c>
      <c r="O46" s="9">
        <v>4000000</v>
      </c>
      <c r="P46" s="3" t="s">
        <v>34</v>
      </c>
      <c r="Q46" s="3">
        <v>0</v>
      </c>
      <c r="R46" s="3">
        <v>0</v>
      </c>
      <c r="S46" s="3" t="s">
        <v>35</v>
      </c>
      <c r="T46" s="3" t="s">
        <v>35</v>
      </c>
      <c r="U46" s="3" t="s">
        <v>35</v>
      </c>
      <c r="V46" s="3" t="s">
        <v>36</v>
      </c>
      <c r="W46" s="3" t="s">
        <v>37</v>
      </c>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row>
    <row r="47" spans="1:60" ht="94.5" x14ac:dyDescent="0.25">
      <c r="A47" s="3" t="s">
        <v>251</v>
      </c>
      <c r="B47" s="3" t="s">
        <v>252</v>
      </c>
      <c r="C47" s="3" t="s">
        <v>347</v>
      </c>
      <c r="D47" s="3" t="s">
        <v>164</v>
      </c>
      <c r="E47" s="3" t="s">
        <v>253</v>
      </c>
      <c r="F47" s="3" t="s">
        <v>129</v>
      </c>
      <c r="G47" s="3" t="s">
        <v>254</v>
      </c>
      <c r="H47" s="3" t="s">
        <v>255</v>
      </c>
      <c r="I47" s="3" t="s">
        <v>165</v>
      </c>
      <c r="J47" s="4">
        <v>18.736550999999999</v>
      </c>
      <c r="K47" s="3" t="s">
        <v>58</v>
      </c>
      <c r="L47" s="3" t="s">
        <v>256</v>
      </c>
      <c r="M47" s="3" t="s">
        <v>257</v>
      </c>
      <c r="N47" s="3" t="s">
        <v>33</v>
      </c>
      <c r="O47" s="9">
        <v>5000000</v>
      </c>
      <c r="P47" s="3" t="s">
        <v>34</v>
      </c>
      <c r="Q47" s="3">
        <v>0</v>
      </c>
      <c r="R47" s="3">
        <v>0</v>
      </c>
      <c r="S47" s="3" t="s">
        <v>35</v>
      </c>
      <c r="T47" s="3" t="s">
        <v>35</v>
      </c>
      <c r="U47" s="3" t="s">
        <v>35</v>
      </c>
      <c r="V47" s="3" t="s">
        <v>36</v>
      </c>
      <c r="W47" s="3" t="s">
        <v>37</v>
      </c>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row>
    <row r="48" spans="1:60" ht="63" x14ac:dyDescent="0.25">
      <c r="A48" s="3" t="s">
        <v>258</v>
      </c>
      <c r="B48" s="3" t="s">
        <v>259</v>
      </c>
      <c r="C48" s="3" t="s">
        <v>260</v>
      </c>
      <c r="D48" s="3" t="s">
        <v>24</v>
      </c>
      <c r="E48" s="3" t="s">
        <v>79</v>
      </c>
      <c r="F48" s="3" t="s">
        <v>80</v>
      </c>
      <c r="G48" s="3" t="s">
        <v>137</v>
      </c>
      <c r="H48" s="11" t="s">
        <v>453</v>
      </c>
      <c r="I48" s="3" t="s">
        <v>187</v>
      </c>
      <c r="J48" s="4">
        <v>0.438197</v>
      </c>
      <c r="K48" s="3" t="s">
        <v>58</v>
      </c>
      <c r="L48" s="3" t="s">
        <v>261</v>
      </c>
      <c r="M48" s="3" t="s">
        <v>262</v>
      </c>
      <c r="N48" s="3" t="s">
        <v>167</v>
      </c>
      <c r="O48" s="9">
        <v>250000</v>
      </c>
      <c r="P48" s="3" t="s">
        <v>34</v>
      </c>
      <c r="Q48" s="3">
        <v>0</v>
      </c>
      <c r="R48" s="3">
        <v>0</v>
      </c>
      <c r="S48" s="3" t="s">
        <v>35</v>
      </c>
      <c r="T48" s="3" t="s">
        <v>35</v>
      </c>
      <c r="U48" s="3" t="s">
        <v>35</v>
      </c>
      <c r="V48" s="3" t="s">
        <v>36</v>
      </c>
      <c r="W48" s="3" t="s">
        <v>37</v>
      </c>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row>
    <row r="49" spans="1:60" ht="63" x14ac:dyDescent="0.25">
      <c r="A49" s="3" t="s">
        <v>263</v>
      </c>
      <c r="B49" s="3" t="s">
        <v>348</v>
      </c>
      <c r="C49" s="3" t="s">
        <v>349</v>
      </c>
      <c r="D49" s="3" t="s">
        <v>24</v>
      </c>
      <c r="E49" s="3" t="s">
        <v>79</v>
      </c>
      <c r="F49" s="3" t="s">
        <v>80</v>
      </c>
      <c r="G49" s="3" t="s">
        <v>81</v>
      </c>
      <c r="H49" s="3" t="s">
        <v>82</v>
      </c>
      <c r="I49" s="3" t="s">
        <v>187</v>
      </c>
      <c r="J49" s="4">
        <v>27.409399000000001</v>
      </c>
      <c r="K49" s="3" t="s">
        <v>58</v>
      </c>
      <c r="L49" s="3" t="s">
        <v>264</v>
      </c>
      <c r="M49" s="3" t="s">
        <v>265</v>
      </c>
      <c r="N49" s="3" t="s">
        <v>167</v>
      </c>
      <c r="O49" s="9">
        <v>1700000</v>
      </c>
      <c r="P49" s="3" t="s">
        <v>34</v>
      </c>
      <c r="Q49" s="3">
        <v>0</v>
      </c>
      <c r="R49" s="3">
        <v>0</v>
      </c>
      <c r="S49" s="3" t="s">
        <v>35</v>
      </c>
      <c r="T49" s="3" t="s">
        <v>35</v>
      </c>
      <c r="U49" s="3" t="s">
        <v>35</v>
      </c>
      <c r="V49" s="3" t="s">
        <v>36</v>
      </c>
      <c r="W49" s="3" t="s">
        <v>37</v>
      </c>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row>
    <row r="50" spans="1:60" ht="47.25" x14ac:dyDescent="0.25">
      <c r="A50" s="3" t="s">
        <v>266</v>
      </c>
      <c r="B50" s="3" t="s">
        <v>330</v>
      </c>
      <c r="C50" s="3" t="s">
        <v>350</v>
      </c>
      <c r="D50" s="3" t="s">
        <v>68</v>
      </c>
      <c r="E50" s="3" t="s">
        <v>25</v>
      </c>
      <c r="F50" s="3" t="s">
        <v>26</v>
      </c>
      <c r="G50" s="3" t="s">
        <v>27</v>
      </c>
      <c r="H50" s="3" t="s">
        <v>28</v>
      </c>
      <c r="I50" s="3" t="s">
        <v>69</v>
      </c>
      <c r="J50" s="4">
        <v>3.5849540000000002</v>
      </c>
      <c r="K50" s="3" t="s">
        <v>58</v>
      </c>
      <c r="L50" s="3" t="s">
        <v>47</v>
      </c>
      <c r="M50" s="3" t="s">
        <v>267</v>
      </c>
      <c r="N50" s="3" t="s">
        <v>33</v>
      </c>
      <c r="O50" s="9">
        <v>150000</v>
      </c>
      <c r="P50" s="3" t="s">
        <v>326</v>
      </c>
      <c r="Q50" s="3">
        <v>0</v>
      </c>
      <c r="R50" s="3">
        <v>0</v>
      </c>
      <c r="S50" s="3" t="s">
        <v>35</v>
      </c>
      <c r="T50" s="3" t="s">
        <v>35</v>
      </c>
      <c r="U50" s="3" t="s">
        <v>35</v>
      </c>
      <c r="V50" s="3" t="s">
        <v>36</v>
      </c>
      <c r="W50" s="3" t="s">
        <v>37</v>
      </c>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row>
    <row r="51" spans="1:60" ht="47.25" x14ac:dyDescent="0.25">
      <c r="A51" s="3" t="s">
        <v>268</v>
      </c>
      <c r="B51" s="3" t="s">
        <v>351</v>
      </c>
      <c r="C51" s="3" t="s">
        <v>269</v>
      </c>
      <c r="D51" s="3" t="s">
        <v>164</v>
      </c>
      <c r="E51" s="3" t="s">
        <v>95</v>
      </c>
      <c r="F51" s="3" t="s">
        <v>80</v>
      </c>
      <c r="G51" s="3" t="s">
        <v>171</v>
      </c>
      <c r="H51" s="11" t="s">
        <v>454</v>
      </c>
      <c r="I51" s="3" t="s">
        <v>165</v>
      </c>
      <c r="J51" s="4">
        <v>0.447376</v>
      </c>
      <c r="K51" s="3" t="s">
        <v>197</v>
      </c>
      <c r="L51" s="3" t="s">
        <v>172</v>
      </c>
      <c r="M51" s="3" t="s">
        <v>173</v>
      </c>
      <c r="N51" s="3" t="s">
        <v>33</v>
      </c>
      <c r="O51" s="9">
        <v>100000</v>
      </c>
      <c r="P51" s="3" t="s">
        <v>34</v>
      </c>
      <c r="Q51" s="3">
        <v>0</v>
      </c>
      <c r="R51" s="3">
        <v>0</v>
      </c>
      <c r="S51" s="3" t="s">
        <v>35</v>
      </c>
      <c r="T51" s="3" t="s">
        <v>35</v>
      </c>
      <c r="U51" s="3" t="s">
        <v>35</v>
      </c>
      <c r="V51" s="3" t="s">
        <v>36</v>
      </c>
      <c r="W51" s="3" t="s">
        <v>37</v>
      </c>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row>
    <row r="52" spans="1:60" ht="47.25" x14ac:dyDescent="0.25">
      <c r="A52" s="3" t="s">
        <v>270</v>
      </c>
      <c r="B52" s="3" t="s">
        <v>271</v>
      </c>
      <c r="C52" s="3" t="s">
        <v>352</v>
      </c>
      <c r="D52" s="3" t="s">
        <v>164</v>
      </c>
      <c r="E52" s="3" t="s">
        <v>124</v>
      </c>
      <c r="F52" s="3" t="s">
        <v>80</v>
      </c>
      <c r="G52" s="3" t="s">
        <v>117</v>
      </c>
      <c r="H52" s="3" t="s">
        <v>118</v>
      </c>
      <c r="I52" s="3" t="s">
        <v>165</v>
      </c>
      <c r="J52" s="4">
        <v>20.829156999999999</v>
      </c>
      <c r="K52" s="3" t="s">
        <v>58</v>
      </c>
      <c r="L52" s="3" t="s">
        <v>272</v>
      </c>
      <c r="M52" s="3" t="s">
        <v>273</v>
      </c>
      <c r="N52" s="3" t="s">
        <v>33</v>
      </c>
      <c r="O52" s="9">
        <v>1400000</v>
      </c>
      <c r="P52" s="3" t="s">
        <v>34</v>
      </c>
      <c r="Q52" s="3">
        <v>0</v>
      </c>
      <c r="R52" s="3">
        <v>0</v>
      </c>
      <c r="S52" s="3" t="s">
        <v>35</v>
      </c>
      <c r="T52" s="3" t="s">
        <v>35</v>
      </c>
      <c r="U52" s="3" t="s">
        <v>35</v>
      </c>
      <c r="V52" s="3" t="s">
        <v>36</v>
      </c>
      <c r="W52" s="3" t="s">
        <v>37</v>
      </c>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row>
    <row r="53" spans="1:60" ht="63" x14ac:dyDescent="0.25">
      <c r="A53" s="3" t="s">
        <v>274</v>
      </c>
      <c r="B53" s="3" t="s">
        <v>275</v>
      </c>
      <c r="C53" s="3" t="s">
        <v>276</v>
      </c>
      <c r="D53" s="3" t="s">
        <v>24</v>
      </c>
      <c r="E53" s="3" t="s">
        <v>124</v>
      </c>
      <c r="F53" s="3" t="s">
        <v>80</v>
      </c>
      <c r="G53" s="3" t="s">
        <v>117</v>
      </c>
      <c r="H53" s="3" t="s">
        <v>118</v>
      </c>
      <c r="I53" s="3" t="s">
        <v>187</v>
      </c>
      <c r="J53" s="4">
        <v>52.888210000000001</v>
      </c>
      <c r="K53" s="3" t="s">
        <v>58</v>
      </c>
      <c r="L53" s="3" t="s">
        <v>277</v>
      </c>
      <c r="M53" s="3" t="s">
        <v>278</v>
      </c>
      <c r="N53" s="3" t="s">
        <v>167</v>
      </c>
      <c r="O53" s="9">
        <v>300000000</v>
      </c>
      <c r="P53" s="3" t="s">
        <v>34</v>
      </c>
      <c r="Q53" s="3">
        <v>0</v>
      </c>
      <c r="R53" s="3">
        <v>0</v>
      </c>
      <c r="S53" s="3" t="s">
        <v>35</v>
      </c>
      <c r="T53" s="3" t="s">
        <v>35</v>
      </c>
      <c r="U53" s="3" t="s">
        <v>35</v>
      </c>
      <c r="V53" s="3" t="s">
        <v>36</v>
      </c>
      <c r="W53" s="3" t="s">
        <v>37</v>
      </c>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row>
    <row r="54" spans="1:60" ht="47.25" x14ac:dyDescent="0.25">
      <c r="A54" s="3" t="s">
        <v>279</v>
      </c>
      <c r="B54" s="3" t="s">
        <v>353</v>
      </c>
      <c r="C54" s="3" t="s">
        <v>354</v>
      </c>
      <c r="D54" s="3" t="s">
        <v>164</v>
      </c>
      <c r="E54" s="3" t="s">
        <v>95</v>
      </c>
      <c r="F54" s="3" t="s">
        <v>80</v>
      </c>
      <c r="G54" s="3" t="s">
        <v>225</v>
      </c>
      <c r="H54" s="3" t="s">
        <v>226</v>
      </c>
      <c r="I54" s="3" t="s">
        <v>165</v>
      </c>
      <c r="J54" s="4">
        <v>17.035295000000001</v>
      </c>
      <c r="K54" s="3" t="s">
        <v>58</v>
      </c>
      <c r="L54" s="3" t="s">
        <v>227</v>
      </c>
      <c r="M54" s="3" t="s">
        <v>228</v>
      </c>
      <c r="N54" s="3" t="s">
        <v>167</v>
      </c>
      <c r="O54" s="9">
        <v>2000000</v>
      </c>
      <c r="P54" s="3" t="s">
        <v>34</v>
      </c>
      <c r="Q54" s="3">
        <v>0</v>
      </c>
      <c r="R54" s="3">
        <v>0</v>
      </c>
      <c r="S54" s="3" t="s">
        <v>35</v>
      </c>
      <c r="T54" s="3" t="s">
        <v>35</v>
      </c>
      <c r="U54" s="3" t="s">
        <v>35</v>
      </c>
      <c r="V54" s="3" t="s">
        <v>36</v>
      </c>
      <c r="W54" s="3" t="s">
        <v>37</v>
      </c>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row>
    <row r="55" spans="1:60" ht="47.25" x14ac:dyDescent="0.25">
      <c r="A55" s="3" t="s">
        <v>280</v>
      </c>
      <c r="B55" s="3" t="s">
        <v>355</v>
      </c>
      <c r="C55" s="3" t="s">
        <v>281</v>
      </c>
      <c r="D55" s="3" t="s">
        <v>164</v>
      </c>
      <c r="E55" s="3" t="s">
        <v>95</v>
      </c>
      <c r="F55" s="3" t="s">
        <v>80</v>
      </c>
      <c r="G55" s="3" t="s">
        <v>225</v>
      </c>
      <c r="H55" s="3" t="s">
        <v>226</v>
      </c>
      <c r="I55" s="3" t="s">
        <v>165</v>
      </c>
      <c r="J55" s="4">
        <v>17.035295000000001</v>
      </c>
      <c r="K55" s="3" t="s">
        <v>30</v>
      </c>
      <c r="L55" s="3" t="s">
        <v>227</v>
      </c>
      <c r="M55" s="3" t="s">
        <v>228</v>
      </c>
      <c r="N55" s="3" t="s">
        <v>33</v>
      </c>
      <c r="O55" s="9">
        <v>5000</v>
      </c>
      <c r="P55" s="3" t="s">
        <v>34</v>
      </c>
      <c r="Q55" s="3">
        <v>0</v>
      </c>
      <c r="R55" s="3">
        <v>0</v>
      </c>
      <c r="S55" s="3" t="s">
        <v>35</v>
      </c>
      <c r="T55" s="3" t="s">
        <v>35</v>
      </c>
      <c r="U55" s="3" t="s">
        <v>35</v>
      </c>
      <c r="V55" s="3" t="s">
        <v>36</v>
      </c>
      <c r="W55" s="3" t="s">
        <v>37</v>
      </c>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row>
    <row r="56" spans="1:60" ht="63" x14ac:dyDescent="0.25">
      <c r="A56" s="3" t="s">
        <v>282</v>
      </c>
      <c r="B56" s="3" t="s">
        <v>356</v>
      </c>
      <c r="C56" s="3" t="s">
        <v>283</v>
      </c>
      <c r="D56" s="3" t="s">
        <v>24</v>
      </c>
      <c r="E56" s="3" t="s">
        <v>156</v>
      </c>
      <c r="F56" s="3" t="s">
        <v>80</v>
      </c>
      <c r="G56" s="3" t="s">
        <v>88</v>
      </c>
      <c r="H56" s="3" t="s">
        <v>89</v>
      </c>
      <c r="I56" s="3" t="s">
        <v>187</v>
      </c>
      <c r="J56" s="4">
        <v>664.94830300000001</v>
      </c>
      <c r="K56" s="3" t="s">
        <v>58</v>
      </c>
      <c r="L56" s="3" t="s">
        <v>160</v>
      </c>
      <c r="M56" s="3" t="s">
        <v>284</v>
      </c>
      <c r="N56" s="3" t="s">
        <v>167</v>
      </c>
      <c r="O56" s="9">
        <v>750000</v>
      </c>
      <c r="P56" s="3" t="s">
        <v>34</v>
      </c>
      <c r="Q56" s="3">
        <v>0</v>
      </c>
      <c r="R56" s="3">
        <v>0</v>
      </c>
      <c r="S56" s="3" t="s">
        <v>35</v>
      </c>
      <c r="T56" s="3" t="s">
        <v>35</v>
      </c>
      <c r="U56" s="3" t="s">
        <v>35</v>
      </c>
      <c r="V56" s="3" t="s">
        <v>36</v>
      </c>
      <c r="W56" s="3" t="s">
        <v>37</v>
      </c>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row>
    <row r="57" spans="1:60" ht="63" x14ac:dyDescent="0.25">
      <c r="A57" s="3" t="s">
        <v>285</v>
      </c>
      <c r="B57" s="3" t="s">
        <v>286</v>
      </c>
      <c r="C57" s="3" t="s">
        <v>287</v>
      </c>
      <c r="D57" s="3" t="s">
        <v>102</v>
      </c>
      <c r="E57" s="3" t="s">
        <v>95</v>
      </c>
      <c r="F57" s="3" t="s">
        <v>80</v>
      </c>
      <c r="G57" s="3" t="s">
        <v>96</v>
      </c>
      <c r="H57" s="3" t="s">
        <v>97</v>
      </c>
      <c r="I57" s="3" t="s">
        <v>103</v>
      </c>
      <c r="J57" s="4">
        <v>211.07994099999999</v>
      </c>
      <c r="K57" s="3" t="s">
        <v>197</v>
      </c>
      <c r="L57" s="3" t="s">
        <v>288</v>
      </c>
      <c r="M57" s="3" t="s">
        <v>95</v>
      </c>
      <c r="N57" s="3" t="s">
        <v>33</v>
      </c>
      <c r="O57" s="9">
        <v>10000</v>
      </c>
      <c r="P57" s="3" t="s">
        <v>34</v>
      </c>
      <c r="Q57" s="3">
        <v>0</v>
      </c>
      <c r="R57" s="3">
        <v>0</v>
      </c>
      <c r="S57" s="3" t="s">
        <v>35</v>
      </c>
      <c r="T57" s="3" t="s">
        <v>35</v>
      </c>
      <c r="U57" s="3" t="s">
        <v>35</v>
      </c>
      <c r="V57" s="3" t="s">
        <v>36</v>
      </c>
      <c r="W57" s="3" t="s">
        <v>37</v>
      </c>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row>
    <row r="58" spans="1:60" ht="63" x14ac:dyDescent="0.25">
      <c r="A58" s="3" t="s">
        <v>289</v>
      </c>
      <c r="B58" s="3" t="s">
        <v>290</v>
      </c>
      <c r="C58" s="3" t="s">
        <v>357</v>
      </c>
      <c r="D58" s="3" t="s">
        <v>24</v>
      </c>
      <c r="E58" s="3" t="s">
        <v>95</v>
      </c>
      <c r="F58" s="3" t="s">
        <v>80</v>
      </c>
      <c r="G58" s="3" t="s">
        <v>96</v>
      </c>
      <c r="H58" s="3" t="s">
        <v>97</v>
      </c>
      <c r="I58" s="3" t="s">
        <v>187</v>
      </c>
      <c r="J58" s="4">
        <v>211.07994099999999</v>
      </c>
      <c r="K58" s="3" t="s">
        <v>197</v>
      </c>
      <c r="L58" s="3" t="s">
        <v>288</v>
      </c>
      <c r="M58" s="3" t="s">
        <v>166</v>
      </c>
      <c r="N58" s="3" t="s">
        <v>167</v>
      </c>
      <c r="O58" s="9">
        <v>80000</v>
      </c>
      <c r="P58" s="3" t="s">
        <v>34</v>
      </c>
      <c r="Q58" s="3">
        <v>0</v>
      </c>
      <c r="R58" s="3">
        <v>0</v>
      </c>
      <c r="S58" s="3" t="s">
        <v>35</v>
      </c>
      <c r="T58" s="3" t="s">
        <v>35</v>
      </c>
      <c r="U58" s="3" t="s">
        <v>35</v>
      </c>
      <c r="V58" s="3" t="s">
        <v>36</v>
      </c>
      <c r="W58" s="3" t="s">
        <v>37</v>
      </c>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row>
    <row r="59" spans="1:60" ht="47.25" x14ac:dyDescent="0.25">
      <c r="A59" s="3" t="s">
        <v>291</v>
      </c>
      <c r="B59" s="3" t="s">
        <v>292</v>
      </c>
      <c r="C59" s="3" t="s">
        <v>293</v>
      </c>
      <c r="D59" s="3" t="s">
        <v>24</v>
      </c>
      <c r="E59" s="3" t="s">
        <v>25</v>
      </c>
      <c r="F59" s="3" t="s">
        <v>26</v>
      </c>
      <c r="G59" s="3" t="s">
        <v>52</v>
      </c>
      <c r="H59" s="11" t="s">
        <v>451</v>
      </c>
      <c r="I59" s="3" t="s">
        <v>29</v>
      </c>
      <c r="J59" s="4">
        <v>1.4367099999999999</v>
      </c>
      <c r="K59" s="3" t="s">
        <v>58</v>
      </c>
      <c r="L59" s="3" t="s">
        <v>53</v>
      </c>
      <c r="M59" s="3" t="s">
        <v>294</v>
      </c>
      <c r="N59" s="3" t="s">
        <v>33</v>
      </c>
      <c r="O59" s="9">
        <v>100000</v>
      </c>
      <c r="P59" s="3" t="s">
        <v>34</v>
      </c>
      <c r="Q59" s="3">
        <v>0</v>
      </c>
      <c r="R59" s="3">
        <v>0</v>
      </c>
      <c r="S59" s="3" t="s">
        <v>35</v>
      </c>
      <c r="T59" s="3" t="s">
        <v>35</v>
      </c>
      <c r="U59" s="3" t="s">
        <v>35</v>
      </c>
      <c r="V59" s="3" t="s">
        <v>36</v>
      </c>
      <c r="W59" s="3" t="s">
        <v>37</v>
      </c>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row>
    <row r="60" spans="1:60" ht="47.25" x14ac:dyDescent="0.25">
      <c r="A60" s="3" t="s">
        <v>295</v>
      </c>
      <c r="B60" s="3" t="s">
        <v>358</v>
      </c>
      <c r="C60" s="3" t="s">
        <v>296</v>
      </c>
      <c r="D60" s="3" t="s">
        <v>164</v>
      </c>
      <c r="E60" s="3" t="s">
        <v>142</v>
      </c>
      <c r="F60" s="3" t="s">
        <v>143</v>
      </c>
      <c r="G60" s="3" t="s">
        <v>144</v>
      </c>
      <c r="H60" s="3" t="s">
        <v>145</v>
      </c>
      <c r="I60" s="3" t="s">
        <v>165</v>
      </c>
      <c r="J60" s="4">
        <v>2.0043350000000002</v>
      </c>
      <c r="K60" s="3" t="s">
        <v>58</v>
      </c>
      <c r="L60" s="3" t="s">
        <v>146</v>
      </c>
      <c r="M60" s="3" t="s">
        <v>213</v>
      </c>
      <c r="N60" s="3" t="s">
        <v>167</v>
      </c>
      <c r="O60" s="9">
        <v>25000</v>
      </c>
      <c r="P60" s="3" t="s">
        <v>34</v>
      </c>
      <c r="Q60" s="3">
        <v>0</v>
      </c>
      <c r="R60" s="3">
        <v>0</v>
      </c>
      <c r="S60" s="3" t="s">
        <v>35</v>
      </c>
      <c r="T60" s="3" t="s">
        <v>35</v>
      </c>
      <c r="U60" s="3" t="s">
        <v>35</v>
      </c>
      <c r="V60" s="3" t="s">
        <v>36</v>
      </c>
      <c r="W60" s="3" t="s">
        <v>37</v>
      </c>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row>
    <row r="61" spans="1:60" ht="63" x14ac:dyDescent="0.25">
      <c r="A61" s="3" t="s">
        <v>297</v>
      </c>
      <c r="B61" s="3" t="s">
        <v>298</v>
      </c>
      <c r="C61" s="3" t="s">
        <v>299</v>
      </c>
      <c r="D61" s="3" t="s">
        <v>24</v>
      </c>
      <c r="E61" s="3" t="s">
        <v>25</v>
      </c>
      <c r="F61" s="3" t="s">
        <v>63</v>
      </c>
      <c r="G61" s="3" t="s">
        <v>435</v>
      </c>
      <c r="H61" s="3" t="s">
        <v>435</v>
      </c>
      <c r="I61" s="3" t="s">
        <v>187</v>
      </c>
      <c r="J61" s="4">
        <v>1770.8156739999999</v>
      </c>
      <c r="K61" s="3" t="s">
        <v>197</v>
      </c>
      <c r="L61" s="3" t="s">
        <v>64</v>
      </c>
      <c r="M61" s="3" t="s">
        <v>300</v>
      </c>
      <c r="N61" s="3" t="s">
        <v>167</v>
      </c>
      <c r="O61" s="9">
        <v>75000000</v>
      </c>
      <c r="P61" s="3" t="s">
        <v>34</v>
      </c>
      <c r="Q61" s="3">
        <v>0</v>
      </c>
      <c r="R61" s="3">
        <v>0</v>
      </c>
      <c r="S61" s="3" t="s">
        <v>35</v>
      </c>
      <c r="T61" s="3" t="s">
        <v>35</v>
      </c>
      <c r="U61" s="3" t="s">
        <v>35</v>
      </c>
      <c r="V61" s="3" t="s">
        <v>36</v>
      </c>
      <c r="W61" s="3" t="s">
        <v>37</v>
      </c>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row>
    <row r="62" spans="1:60" ht="63" x14ac:dyDescent="0.25">
      <c r="A62" s="3" t="s">
        <v>359</v>
      </c>
      <c r="B62" s="3" t="s">
        <v>301</v>
      </c>
      <c r="C62" s="3" t="s">
        <v>302</v>
      </c>
      <c r="D62" s="3" t="s">
        <v>102</v>
      </c>
      <c r="E62" s="3" t="s">
        <v>303</v>
      </c>
      <c r="F62" s="3" t="s">
        <v>80</v>
      </c>
      <c r="G62" s="3" t="s">
        <v>88</v>
      </c>
      <c r="H62" s="3" t="s">
        <v>384</v>
      </c>
      <c r="I62" s="3" t="s">
        <v>103</v>
      </c>
      <c r="J62" s="4">
        <v>25.088289</v>
      </c>
      <c r="K62" s="3" t="s">
        <v>58</v>
      </c>
      <c r="L62" s="3" t="s">
        <v>83</v>
      </c>
      <c r="M62" s="3" t="s">
        <v>304</v>
      </c>
      <c r="N62" s="3" t="s">
        <v>33</v>
      </c>
      <c r="O62" s="9">
        <v>100000</v>
      </c>
      <c r="P62" s="3" t="s">
        <v>327</v>
      </c>
      <c r="Q62" s="3">
        <v>0</v>
      </c>
      <c r="R62" s="3">
        <v>0</v>
      </c>
      <c r="S62" s="3" t="s">
        <v>35</v>
      </c>
      <c r="T62" s="3" t="s">
        <v>35</v>
      </c>
      <c r="U62" s="3" t="s">
        <v>35</v>
      </c>
      <c r="V62" s="3" t="s">
        <v>36</v>
      </c>
      <c r="W62" s="3" t="s">
        <v>37</v>
      </c>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row>
    <row r="63" spans="1:60" ht="63" x14ac:dyDescent="0.25">
      <c r="A63" s="3" t="s">
        <v>360</v>
      </c>
      <c r="B63" s="3" t="s">
        <v>305</v>
      </c>
      <c r="C63" s="3" t="s">
        <v>306</v>
      </c>
      <c r="D63" s="3" t="s">
        <v>24</v>
      </c>
      <c r="E63" s="3" t="s">
        <v>307</v>
      </c>
      <c r="F63" s="3" t="s">
        <v>385</v>
      </c>
      <c r="G63" s="3" t="s">
        <v>386</v>
      </c>
      <c r="H63" s="3" t="s">
        <v>387</v>
      </c>
      <c r="I63" s="3" t="s">
        <v>187</v>
      </c>
      <c r="J63" s="4">
        <v>48.683478999999998</v>
      </c>
      <c r="K63" s="3" t="s">
        <v>58</v>
      </c>
      <c r="L63" s="3" t="s">
        <v>308</v>
      </c>
      <c r="M63" s="3" t="s">
        <v>309</v>
      </c>
      <c r="N63" s="3" t="s">
        <v>167</v>
      </c>
      <c r="O63" s="9">
        <v>100000</v>
      </c>
      <c r="P63" s="3" t="s">
        <v>331</v>
      </c>
      <c r="Q63" s="3">
        <v>0</v>
      </c>
      <c r="R63" s="3">
        <v>0</v>
      </c>
      <c r="S63" s="3" t="s">
        <v>35</v>
      </c>
      <c r="T63" s="3" t="s">
        <v>35</v>
      </c>
      <c r="U63" s="3" t="s">
        <v>35</v>
      </c>
      <c r="V63" s="3" t="s">
        <v>36</v>
      </c>
      <c r="W63" s="3" t="s">
        <v>37</v>
      </c>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row>
    <row r="64" spans="1:60" ht="63" x14ac:dyDescent="0.25">
      <c r="A64" s="3" t="s">
        <v>310</v>
      </c>
      <c r="B64" s="3" t="s">
        <v>311</v>
      </c>
      <c r="C64" s="3" t="s">
        <v>312</v>
      </c>
      <c r="D64" s="3" t="s">
        <v>24</v>
      </c>
      <c r="E64" s="3" t="s">
        <v>25</v>
      </c>
      <c r="F64" s="3" t="s">
        <v>63</v>
      </c>
      <c r="G64" s="3" t="s">
        <v>435</v>
      </c>
      <c r="H64" s="3" t="s">
        <v>435</v>
      </c>
      <c r="I64" s="3" t="s">
        <v>187</v>
      </c>
      <c r="J64" s="4">
        <v>1770.8156739999999</v>
      </c>
      <c r="K64" s="3" t="s">
        <v>197</v>
      </c>
      <c r="L64" s="3" t="s">
        <v>313</v>
      </c>
      <c r="M64" s="3" t="s">
        <v>300</v>
      </c>
      <c r="N64" s="3" t="s">
        <v>167</v>
      </c>
      <c r="O64" s="9">
        <v>500000000</v>
      </c>
      <c r="P64" s="3" t="s">
        <v>34</v>
      </c>
      <c r="Q64" s="3">
        <v>0</v>
      </c>
      <c r="R64" s="3">
        <v>0</v>
      </c>
      <c r="S64" s="3" t="s">
        <v>35</v>
      </c>
      <c r="T64" s="3" t="s">
        <v>35</v>
      </c>
      <c r="U64" s="3" t="s">
        <v>35</v>
      </c>
      <c r="V64" s="3" t="s">
        <v>36</v>
      </c>
      <c r="W64" s="3" t="s">
        <v>37</v>
      </c>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row>
    <row r="65" spans="1:60" ht="63" x14ac:dyDescent="0.25">
      <c r="A65" s="3" t="s">
        <v>314</v>
      </c>
      <c r="B65" s="3" t="s">
        <v>361</v>
      </c>
      <c r="C65" s="3" t="s">
        <v>315</v>
      </c>
      <c r="D65" s="3" t="s">
        <v>316</v>
      </c>
      <c r="E65" s="3" t="s">
        <v>95</v>
      </c>
      <c r="F65" s="3" t="s">
        <v>80</v>
      </c>
      <c r="G65" s="3" t="s">
        <v>171</v>
      </c>
      <c r="H65" s="3" t="s">
        <v>388</v>
      </c>
      <c r="I65" s="3" t="s">
        <v>187</v>
      </c>
      <c r="J65" s="4">
        <v>14.232825999999999</v>
      </c>
      <c r="K65" s="3" t="s">
        <v>197</v>
      </c>
      <c r="L65" s="3" t="s">
        <v>104</v>
      </c>
      <c r="M65" s="3" t="s">
        <v>317</v>
      </c>
      <c r="N65" s="3" t="s">
        <v>33</v>
      </c>
      <c r="O65" s="9">
        <v>30000000</v>
      </c>
      <c r="P65" s="3" t="s">
        <v>34</v>
      </c>
      <c r="Q65" s="3">
        <v>0</v>
      </c>
      <c r="R65" s="3">
        <v>0</v>
      </c>
      <c r="S65" s="3" t="s">
        <v>35</v>
      </c>
      <c r="T65" s="3" t="s">
        <v>35</v>
      </c>
      <c r="U65" s="3" t="s">
        <v>35</v>
      </c>
      <c r="V65" s="3" t="s">
        <v>36</v>
      </c>
      <c r="W65" s="3" t="s">
        <v>37</v>
      </c>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row>
    <row r="66" spans="1:60" ht="204.75" x14ac:dyDescent="0.25">
      <c r="A66" s="3" t="s">
        <v>318</v>
      </c>
      <c r="B66" s="3" t="s">
        <v>319</v>
      </c>
      <c r="C66" s="3" t="s">
        <v>320</v>
      </c>
      <c r="D66" s="3" t="s">
        <v>316</v>
      </c>
      <c r="E66" s="3" t="s">
        <v>156</v>
      </c>
      <c r="F66" s="3" t="s">
        <v>157</v>
      </c>
      <c r="G66" s="3" t="s">
        <v>158</v>
      </c>
      <c r="H66" s="3" t="s">
        <v>389</v>
      </c>
      <c r="I66" s="3" t="s">
        <v>29</v>
      </c>
      <c r="J66" s="4">
        <v>1169.9187010000001</v>
      </c>
      <c r="K66" s="3" t="s">
        <v>197</v>
      </c>
      <c r="L66" s="3" t="s">
        <v>160</v>
      </c>
      <c r="M66" s="3" t="s">
        <v>321</v>
      </c>
      <c r="N66" s="3" t="s">
        <v>33</v>
      </c>
      <c r="O66" s="9">
        <v>500000</v>
      </c>
      <c r="P66" s="3" t="s">
        <v>34</v>
      </c>
      <c r="Q66" s="3">
        <v>0</v>
      </c>
      <c r="R66" s="3">
        <v>0</v>
      </c>
      <c r="S66" s="3" t="s">
        <v>35</v>
      </c>
      <c r="T66" s="3" t="s">
        <v>35</v>
      </c>
      <c r="U66" s="3" t="s">
        <v>35</v>
      </c>
      <c r="V66" s="3" t="s">
        <v>36</v>
      </c>
      <c r="W66" s="3" t="s">
        <v>37</v>
      </c>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row>
    <row r="67" spans="1:60" ht="63" x14ac:dyDescent="0.25">
      <c r="A67" s="3" t="s">
        <v>362</v>
      </c>
      <c r="B67" s="3" t="s">
        <v>363</v>
      </c>
      <c r="C67" s="3" t="s">
        <v>364</v>
      </c>
      <c r="D67" s="3" t="s">
        <v>448</v>
      </c>
      <c r="E67" s="3" t="s">
        <v>25</v>
      </c>
      <c r="F67" s="3" t="s">
        <v>143</v>
      </c>
      <c r="G67" s="3" t="s">
        <v>380</v>
      </c>
      <c r="H67" s="3" t="s">
        <v>381</v>
      </c>
      <c r="I67" s="3" t="s">
        <v>187</v>
      </c>
      <c r="J67" s="4">
        <v>9.3806360000000009</v>
      </c>
      <c r="K67" s="3" t="s">
        <v>376</v>
      </c>
      <c r="L67" s="3" t="s">
        <v>188</v>
      </c>
      <c r="M67" s="3" t="s">
        <v>377</v>
      </c>
      <c r="N67" s="3" t="s">
        <v>33</v>
      </c>
      <c r="O67" s="9">
        <v>49999999.999999993</v>
      </c>
      <c r="P67" s="3"/>
      <c r="Q67" s="3">
        <v>0</v>
      </c>
      <c r="R67" s="3">
        <v>100</v>
      </c>
      <c r="S67" s="3" t="s">
        <v>35</v>
      </c>
      <c r="T67" s="3" t="s">
        <v>35</v>
      </c>
      <c r="U67" s="3" t="s">
        <v>35</v>
      </c>
      <c r="V67" s="3" t="s">
        <v>36</v>
      </c>
      <c r="W67" s="3" t="s">
        <v>37</v>
      </c>
    </row>
    <row r="68" spans="1:60" ht="63" x14ac:dyDescent="0.25">
      <c r="A68" s="5" t="s">
        <v>365</v>
      </c>
      <c r="B68" s="5" t="s">
        <v>378</v>
      </c>
      <c r="C68" s="5" t="s">
        <v>366</v>
      </c>
      <c r="D68" s="5" t="s">
        <v>448</v>
      </c>
      <c r="E68" s="5" t="s">
        <v>108</v>
      </c>
      <c r="F68" s="5" t="s">
        <v>143</v>
      </c>
      <c r="G68" s="5" t="s">
        <v>383</v>
      </c>
      <c r="H68" s="5" t="s">
        <v>382</v>
      </c>
      <c r="I68" s="5" t="s">
        <v>187</v>
      </c>
      <c r="J68" s="6">
        <v>1.72424</v>
      </c>
      <c r="K68" s="5" t="s">
        <v>376</v>
      </c>
      <c r="L68" s="5" t="s">
        <v>188</v>
      </c>
      <c r="M68" s="5" t="s">
        <v>377</v>
      </c>
      <c r="N68" s="5" t="s">
        <v>33</v>
      </c>
      <c r="O68" s="10">
        <v>18000000</v>
      </c>
      <c r="P68" s="5"/>
      <c r="Q68" s="5">
        <v>0</v>
      </c>
      <c r="R68" s="5">
        <v>100</v>
      </c>
      <c r="S68" s="5" t="s">
        <v>35</v>
      </c>
      <c r="T68" s="5" t="s">
        <v>35</v>
      </c>
      <c r="U68" s="5" t="s">
        <v>35</v>
      </c>
      <c r="V68" s="5" t="s">
        <v>36</v>
      </c>
      <c r="W68" s="5" t="s">
        <v>37</v>
      </c>
    </row>
    <row r="69" spans="1:60" ht="220.5" x14ac:dyDescent="0.25">
      <c r="A69" s="3" t="s">
        <v>390</v>
      </c>
      <c r="B69" s="3" t="s">
        <v>391</v>
      </c>
      <c r="C69" s="3" t="s">
        <v>392</v>
      </c>
      <c r="D69" s="3" t="s">
        <v>316</v>
      </c>
      <c r="E69" s="3" t="s">
        <v>419</v>
      </c>
      <c r="F69" s="3" t="s">
        <v>444</v>
      </c>
      <c r="G69" s="3" t="s">
        <v>428</v>
      </c>
      <c r="H69" s="3" t="s">
        <v>430</v>
      </c>
      <c r="I69" s="3" t="s">
        <v>103</v>
      </c>
      <c r="J69" s="4">
        <v>53.587665557861328</v>
      </c>
      <c r="K69" s="3" t="s">
        <v>436</v>
      </c>
      <c r="L69" s="3" t="s">
        <v>437</v>
      </c>
      <c r="M69" s="3" t="s">
        <v>439</v>
      </c>
      <c r="N69" s="3" t="s">
        <v>33</v>
      </c>
      <c r="O69" s="9">
        <v>8000</v>
      </c>
      <c r="P69" s="3"/>
      <c r="Q69" s="3">
        <v>0</v>
      </c>
      <c r="R69" s="3">
        <v>0</v>
      </c>
      <c r="S69" s="3" t="s">
        <v>35</v>
      </c>
      <c r="T69" s="3" t="s">
        <v>35</v>
      </c>
      <c r="U69" s="3" t="s">
        <v>35</v>
      </c>
      <c r="V69" s="3" t="s">
        <v>36</v>
      </c>
      <c r="W69" s="3" t="s">
        <v>37</v>
      </c>
    </row>
    <row r="70" spans="1:60" ht="220.5" x14ac:dyDescent="0.25">
      <c r="A70" s="5" t="s">
        <v>393</v>
      </c>
      <c r="B70" s="5" t="s">
        <v>394</v>
      </c>
      <c r="C70" s="5" t="s">
        <v>395</v>
      </c>
      <c r="D70" s="5" t="s">
        <v>316</v>
      </c>
      <c r="E70" s="5" t="s">
        <v>419</v>
      </c>
      <c r="F70" s="5" t="s">
        <v>444</v>
      </c>
      <c r="G70" s="5" t="s">
        <v>428</v>
      </c>
      <c r="H70" s="5" t="s">
        <v>430</v>
      </c>
      <c r="I70" s="5" t="s">
        <v>103</v>
      </c>
      <c r="J70" s="6">
        <v>53.587665557861328</v>
      </c>
      <c r="K70" s="5" t="s">
        <v>436</v>
      </c>
      <c r="L70" s="5" t="s">
        <v>437</v>
      </c>
      <c r="M70" s="5" t="s">
        <v>440</v>
      </c>
      <c r="N70" s="5" t="s">
        <v>33</v>
      </c>
      <c r="O70" s="10">
        <v>36000</v>
      </c>
      <c r="P70" s="5"/>
      <c r="Q70" s="5">
        <v>0</v>
      </c>
      <c r="R70" s="5">
        <v>0</v>
      </c>
      <c r="S70" s="5" t="s">
        <v>35</v>
      </c>
      <c r="T70" s="5" t="s">
        <v>35</v>
      </c>
      <c r="U70" s="5" t="s">
        <v>35</v>
      </c>
      <c r="V70" s="5" t="s">
        <v>36</v>
      </c>
      <c r="W70" s="3" t="s">
        <v>37</v>
      </c>
    </row>
    <row r="71" spans="1:60" ht="220.5" x14ac:dyDescent="0.25">
      <c r="A71" s="3" t="s">
        <v>396</v>
      </c>
      <c r="B71" s="3" t="s">
        <v>397</v>
      </c>
      <c r="C71" s="3" t="s">
        <v>446</v>
      </c>
      <c r="D71" s="3" t="s">
        <v>316</v>
      </c>
      <c r="E71" s="3" t="s">
        <v>419</v>
      </c>
      <c r="F71" s="3" t="s">
        <v>444</v>
      </c>
      <c r="G71" s="3" t="s">
        <v>428</v>
      </c>
      <c r="H71" s="3" t="s">
        <v>430</v>
      </c>
      <c r="I71" s="3" t="s">
        <v>103</v>
      </c>
      <c r="J71" s="4">
        <v>53.587665557861328</v>
      </c>
      <c r="K71" s="3" t="s">
        <v>436</v>
      </c>
      <c r="L71" s="3" t="s">
        <v>437</v>
      </c>
      <c r="M71" s="3" t="s">
        <v>441</v>
      </c>
      <c r="N71" s="3" t="s">
        <v>33</v>
      </c>
      <c r="O71" s="9">
        <v>360000</v>
      </c>
      <c r="P71" s="3"/>
      <c r="Q71" s="3">
        <v>0</v>
      </c>
      <c r="R71" s="3">
        <v>0</v>
      </c>
      <c r="S71" s="3" t="s">
        <v>35</v>
      </c>
      <c r="T71" s="3" t="s">
        <v>35</v>
      </c>
      <c r="U71" s="3" t="s">
        <v>35</v>
      </c>
      <c r="V71" s="3" t="s">
        <v>36</v>
      </c>
      <c r="W71" s="3" t="s">
        <v>37</v>
      </c>
    </row>
    <row r="72" spans="1:60" ht="220.5" x14ac:dyDescent="0.25">
      <c r="A72" s="5" t="s">
        <v>398</v>
      </c>
      <c r="B72" s="5" t="s">
        <v>399</v>
      </c>
      <c r="C72" s="5" t="s">
        <v>400</v>
      </c>
      <c r="D72" s="5" t="s">
        <v>449</v>
      </c>
      <c r="E72" s="5" t="s">
        <v>419</v>
      </c>
      <c r="F72" s="5" t="s">
        <v>444</v>
      </c>
      <c r="G72" s="5" t="s">
        <v>428</v>
      </c>
      <c r="H72" s="5" t="s">
        <v>430</v>
      </c>
      <c r="I72" s="5" t="s">
        <v>103</v>
      </c>
      <c r="J72" s="6">
        <v>53.587665557861328</v>
      </c>
      <c r="K72" s="5" t="s">
        <v>436</v>
      </c>
      <c r="L72" s="5" t="s">
        <v>437</v>
      </c>
      <c r="M72" s="5" t="s">
        <v>441</v>
      </c>
      <c r="N72" s="5" t="s">
        <v>33</v>
      </c>
      <c r="O72" s="10">
        <v>127000</v>
      </c>
      <c r="P72" s="5"/>
      <c r="Q72" s="5">
        <v>0</v>
      </c>
      <c r="R72" s="5">
        <v>0</v>
      </c>
      <c r="S72" s="5" t="s">
        <v>35</v>
      </c>
      <c r="T72" s="5" t="s">
        <v>35</v>
      </c>
      <c r="U72" s="5" t="s">
        <v>35</v>
      </c>
      <c r="V72" s="5" t="s">
        <v>36</v>
      </c>
      <c r="W72" s="3" t="s">
        <v>37</v>
      </c>
    </row>
    <row r="73" spans="1:60" ht="126" x14ac:dyDescent="0.25">
      <c r="A73" s="3" t="s">
        <v>401</v>
      </c>
      <c r="B73" s="3" t="s">
        <v>402</v>
      </c>
      <c r="C73" s="3" t="s">
        <v>403</v>
      </c>
      <c r="D73" s="3" t="s">
        <v>450</v>
      </c>
      <c r="E73" s="3" t="s">
        <v>420</v>
      </c>
      <c r="F73" s="3" t="s">
        <v>445</v>
      </c>
      <c r="G73" s="3" t="s">
        <v>429</v>
      </c>
      <c r="H73" s="3" t="s">
        <v>431</v>
      </c>
      <c r="I73" s="3" t="s">
        <v>29</v>
      </c>
      <c r="J73" s="4">
        <v>214.92854309082031</v>
      </c>
      <c r="K73" s="3" t="s">
        <v>376</v>
      </c>
      <c r="L73" s="3" t="s">
        <v>455</v>
      </c>
      <c r="M73" s="3" t="s">
        <v>442</v>
      </c>
      <c r="N73" s="3" t="s">
        <v>33</v>
      </c>
      <c r="O73" s="9">
        <v>40489000</v>
      </c>
      <c r="P73" s="3"/>
      <c r="Q73" s="3">
        <v>0</v>
      </c>
      <c r="R73" s="3">
        <v>100</v>
      </c>
      <c r="S73" s="3" t="s">
        <v>35</v>
      </c>
      <c r="T73" s="3" t="s">
        <v>35</v>
      </c>
      <c r="U73" s="3" t="s">
        <v>35</v>
      </c>
      <c r="V73" s="3" t="s">
        <v>36</v>
      </c>
      <c r="W73" s="3" t="s">
        <v>37</v>
      </c>
    </row>
    <row r="74" spans="1:60" ht="189" x14ac:dyDescent="0.25">
      <c r="A74" s="5" t="s">
        <v>404</v>
      </c>
      <c r="B74" s="5" t="s">
        <v>405</v>
      </c>
      <c r="C74" s="5" t="s">
        <v>406</v>
      </c>
      <c r="D74" s="5" t="s">
        <v>450</v>
      </c>
      <c r="E74" s="5" t="s">
        <v>421</v>
      </c>
      <c r="F74" s="5" t="s">
        <v>143</v>
      </c>
      <c r="G74" s="3" t="s">
        <v>435</v>
      </c>
      <c r="H74" s="5" t="s">
        <v>432</v>
      </c>
      <c r="I74" s="5" t="s">
        <v>29</v>
      </c>
      <c r="J74" s="6">
        <v>451.15509033203125</v>
      </c>
      <c r="K74" s="5" t="s">
        <v>376</v>
      </c>
      <c r="L74" s="3" t="s">
        <v>455</v>
      </c>
      <c r="M74" s="5" t="s">
        <v>442</v>
      </c>
      <c r="N74" s="5" t="s">
        <v>33</v>
      </c>
      <c r="O74" s="10">
        <v>32897000</v>
      </c>
      <c r="P74" s="5"/>
      <c r="Q74" s="5">
        <v>0</v>
      </c>
      <c r="R74" s="5">
        <v>100</v>
      </c>
      <c r="S74" s="5" t="s">
        <v>35</v>
      </c>
      <c r="T74" s="5" t="s">
        <v>35</v>
      </c>
      <c r="U74" s="5" t="s">
        <v>35</v>
      </c>
      <c r="V74" s="5" t="s">
        <v>36</v>
      </c>
      <c r="W74" s="3" t="s">
        <v>37</v>
      </c>
    </row>
    <row r="75" spans="1:60" ht="220.5" x14ac:dyDescent="0.25">
      <c r="A75" s="3" t="s">
        <v>407</v>
      </c>
      <c r="B75" s="3" t="s">
        <v>408</v>
      </c>
      <c r="C75" s="3" t="s">
        <v>403</v>
      </c>
      <c r="D75" s="3" t="s">
        <v>450</v>
      </c>
      <c r="E75" s="3" t="s">
        <v>422</v>
      </c>
      <c r="F75" s="3" t="s">
        <v>445</v>
      </c>
      <c r="G75" s="3" t="s">
        <v>435</v>
      </c>
      <c r="H75" s="3" t="s">
        <v>433</v>
      </c>
      <c r="I75" s="3" t="s">
        <v>29</v>
      </c>
      <c r="J75" s="4">
        <v>325.808837890625</v>
      </c>
      <c r="K75" s="3" t="s">
        <v>376</v>
      </c>
      <c r="L75" s="3" t="s">
        <v>455</v>
      </c>
      <c r="M75" s="3" t="s">
        <v>443</v>
      </c>
      <c r="N75" s="3" t="s">
        <v>33</v>
      </c>
      <c r="O75" s="9">
        <v>43019000</v>
      </c>
      <c r="P75" s="3"/>
      <c r="Q75" s="3">
        <v>0</v>
      </c>
      <c r="R75" s="3">
        <v>100</v>
      </c>
      <c r="S75" s="3" t="s">
        <v>35</v>
      </c>
      <c r="T75" s="3" t="s">
        <v>35</v>
      </c>
      <c r="U75" s="3" t="s">
        <v>35</v>
      </c>
      <c r="V75" s="3" t="s">
        <v>36</v>
      </c>
      <c r="W75" s="3" t="s">
        <v>37</v>
      </c>
    </row>
    <row r="76" spans="1:60" ht="157.5" x14ac:dyDescent="0.25">
      <c r="A76" s="5" t="s">
        <v>409</v>
      </c>
      <c r="B76" s="5" t="s">
        <v>410</v>
      </c>
      <c r="C76" s="5" t="s">
        <v>411</v>
      </c>
      <c r="D76" s="5" t="s">
        <v>316</v>
      </c>
      <c r="E76" s="5" t="s">
        <v>423</v>
      </c>
      <c r="F76" s="5" t="s">
        <v>445</v>
      </c>
      <c r="G76" s="3" t="s">
        <v>435</v>
      </c>
      <c r="H76" s="5" t="s">
        <v>434</v>
      </c>
      <c r="I76" s="5" t="s">
        <v>69</v>
      </c>
      <c r="J76" s="6">
        <v>448.18585205078125</v>
      </c>
      <c r="K76" s="5" t="s">
        <v>376</v>
      </c>
      <c r="L76" s="5" t="s">
        <v>438</v>
      </c>
      <c r="M76" s="5" t="s">
        <v>438</v>
      </c>
      <c r="N76" s="5" t="s">
        <v>33</v>
      </c>
      <c r="O76" s="10">
        <v>346000</v>
      </c>
      <c r="P76" s="5"/>
      <c r="Q76" s="5">
        <v>0</v>
      </c>
      <c r="R76" s="5">
        <v>0</v>
      </c>
      <c r="S76" s="5" t="s">
        <v>35</v>
      </c>
      <c r="T76" s="5" t="s">
        <v>35</v>
      </c>
      <c r="U76" s="5" t="s">
        <v>35</v>
      </c>
      <c r="V76" s="5" t="s">
        <v>36</v>
      </c>
      <c r="W76" s="3" t="s">
        <v>37</v>
      </c>
    </row>
    <row r="77" spans="1:60" ht="94.5" x14ac:dyDescent="0.25">
      <c r="A77" s="3" t="s">
        <v>412</v>
      </c>
      <c r="B77" s="3" t="s">
        <v>413</v>
      </c>
      <c r="C77" s="3" t="s">
        <v>457</v>
      </c>
      <c r="D77" s="3" t="s">
        <v>424</v>
      </c>
      <c r="E77" s="3" t="s">
        <v>456</v>
      </c>
      <c r="F77" s="3" t="s">
        <v>426</v>
      </c>
      <c r="G77" s="3" t="s">
        <v>435</v>
      </c>
      <c r="H77" s="3" t="s">
        <v>435</v>
      </c>
      <c r="I77" s="3" t="s">
        <v>69</v>
      </c>
      <c r="J77" s="4">
        <v>2388.07861328125</v>
      </c>
      <c r="K77" s="3" t="s">
        <v>376</v>
      </c>
      <c r="L77" s="3" t="s">
        <v>438</v>
      </c>
      <c r="M77" s="3" t="s">
        <v>438</v>
      </c>
      <c r="N77" s="3" t="s">
        <v>33</v>
      </c>
      <c r="O77" s="9">
        <v>1286000</v>
      </c>
      <c r="P77" s="3"/>
      <c r="Q77" s="3">
        <v>0</v>
      </c>
      <c r="R77" s="3">
        <v>0</v>
      </c>
      <c r="S77" s="3" t="s">
        <v>35</v>
      </c>
      <c r="T77" s="3" t="s">
        <v>35</v>
      </c>
      <c r="U77" s="3" t="s">
        <v>35</v>
      </c>
      <c r="V77" s="3" t="s">
        <v>36</v>
      </c>
      <c r="W77" s="3" t="s">
        <v>37</v>
      </c>
    </row>
    <row r="78" spans="1:60" ht="63" x14ac:dyDescent="0.25">
      <c r="A78" s="5" t="s">
        <v>414</v>
      </c>
      <c r="B78" s="5" t="s">
        <v>415</v>
      </c>
      <c r="C78" s="5" t="s">
        <v>416</v>
      </c>
      <c r="D78" s="5" t="s">
        <v>24</v>
      </c>
      <c r="E78" s="5" t="s">
        <v>425</v>
      </c>
      <c r="F78" s="5" t="s">
        <v>427</v>
      </c>
      <c r="G78" s="3" t="s">
        <v>435</v>
      </c>
      <c r="H78" s="5" t="s">
        <v>435</v>
      </c>
      <c r="I78" s="5" t="s">
        <v>103</v>
      </c>
      <c r="J78" s="6">
        <v>1768.5130615234375</v>
      </c>
      <c r="K78" s="5" t="s">
        <v>436</v>
      </c>
      <c r="L78" s="5" t="s">
        <v>313</v>
      </c>
      <c r="M78" s="5" t="s">
        <v>313</v>
      </c>
      <c r="N78" s="5" t="s">
        <v>167</v>
      </c>
      <c r="O78" s="10">
        <v>1266000</v>
      </c>
      <c r="P78" s="5"/>
      <c r="Q78" s="5">
        <v>0</v>
      </c>
      <c r="R78" s="5">
        <v>0</v>
      </c>
      <c r="S78" s="5" t="s">
        <v>35</v>
      </c>
      <c r="T78" s="5" t="s">
        <v>35</v>
      </c>
      <c r="U78" s="5" t="s">
        <v>35</v>
      </c>
      <c r="V78" s="5" t="s">
        <v>36</v>
      </c>
      <c r="W78" s="3" t="s">
        <v>37</v>
      </c>
    </row>
    <row r="79" spans="1:60" ht="63" x14ac:dyDescent="0.25">
      <c r="A79" s="3" t="s">
        <v>417</v>
      </c>
      <c r="B79" s="3" t="s">
        <v>418</v>
      </c>
      <c r="C79" s="3" t="s">
        <v>447</v>
      </c>
      <c r="D79" s="3" t="s">
        <v>424</v>
      </c>
      <c r="E79" s="3" t="s">
        <v>425</v>
      </c>
      <c r="F79" s="3" t="s">
        <v>427</v>
      </c>
      <c r="G79" s="3" t="s">
        <v>435</v>
      </c>
      <c r="H79" s="3" t="s">
        <v>435</v>
      </c>
      <c r="I79" s="3" t="s">
        <v>69</v>
      </c>
      <c r="J79" s="4">
        <v>1768.5130615234375</v>
      </c>
      <c r="K79" s="3" t="s">
        <v>436</v>
      </c>
      <c r="L79" s="3" t="s">
        <v>313</v>
      </c>
      <c r="M79" s="3" t="s">
        <v>313</v>
      </c>
      <c r="N79" s="3" t="s">
        <v>33</v>
      </c>
      <c r="O79" s="9">
        <v>1055000</v>
      </c>
      <c r="P79" s="3"/>
      <c r="Q79" s="3"/>
      <c r="R79" s="3">
        <v>0</v>
      </c>
      <c r="S79" s="3" t="s">
        <v>35</v>
      </c>
      <c r="T79" s="3" t="s">
        <v>35</v>
      </c>
      <c r="U79" s="3" t="s">
        <v>35</v>
      </c>
      <c r="V79" s="3" t="s">
        <v>36</v>
      </c>
      <c r="W79" s="3" t="s">
        <v>37</v>
      </c>
    </row>
  </sheetData>
  <autoFilter ref="A2:W79" xr:uid="{21107ACA-0560-4F59-B799-EEA5BC9EEB0F}">
    <sortState xmlns:xlrd2="http://schemas.microsoft.com/office/spreadsheetml/2017/richdata2" ref="A3:W79">
      <sortCondition ref="A2:A79"/>
    </sortState>
  </autoFilter>
  <customSheetViews>
    <customSheetView guid="{328EBBF6-2D1E-4863-AC13-4D945499D56C}" scale="55" showPageBreaks="1" hiddenRows="1" topLeftCell="A62">
      <selection activeCell="O56" sqref="O1:O1048576"/>
      <pageMargins left="0.5" right="0.5" top="0.66666666666666663" bottom="0" header="0.3" footer="0.3"/>
      <printOptions horizontalCentered="1"/>
      <pageSetup paperSize="3" fitToHeight="0" pageOrder="overThenDown" orientation="landscape" r:id="rId1"/>
      <headerFooter>
        <oddHeader xml:space="preserve">&amp;C&amp;12Appendix 5-8: Table 17 - Potentially Feasible Flood Mitigation Strategies Recommended by RFPG
</oddHeader>
      </headerFooter>
    </customSheetView>
    <customSheetView guid="{AB9E1E94-79D6-4004-9AAB-21A6AB41314B}" scale="55" showPageBreaks="1" printArea="1" topLeftCell="A50">
      <selection activeCell="C4" sqref="C4"/>
      <pageMargins left="0.5" right="0.5" top="0.66666666666666663" bottom="0" header="0.3" footer="0.3"/>
      <printOptions horizontalCentered="1"/>
      <pageSetup paperSize="3" fitToHeight="0" pageOrder="overThenDown" orientation="landscape" r:id="rId2"/>
      <headerFooter>
        <oddHeader xml:space="preserve">&amp;C&amp;12Appendix 5-8: Table 17 - Potentially Feasible Flood Mitigation Strategies Recommended by RFPG
</oddHeader>
      </headerFooter>
    </customSheetView>
  </customSheetViews>
  <conditionalFormatting sqref="A3:W79">
    <cfRule type="expression" dxfId="1" priority="1">
      <formula>MOD(ROW(),2)=0</formula>
    </cfRule>
  </conditionalFormatting>
  <conditionalFormatting sqref="X3:BH38">
    <cfRule type="expression" dxfId="0" priority="3">
      <formula>MOD(ROW(),2)=0</formula>
    </cfRule>
  </conditionalFormatting>
  <printOptions horizontalCentered="1"/>
  <pageMargins left="0.5" right="0.5" top="0.66666666666666696" bottom="0" header="0.3" footer="0.3"/>
  <pageSetup paperSize="3" fitToHeight="0" pageOrder="overThenDown" orientation="landscape" r:id="rId3"/>
  <headerFooter>
    <oddHeader xml:space="preserve">&amp;C&amp;12Appendix 5-8: Table 17 - Potentially Feasible Flood Mitigation Strategies Recommended by RFPG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5a3f2b-f11c-46e3-bf80-03cf25825b6d">
      <Terms xmlns="http://schemas.microsoft.com/office/infopath/2007/PartnerControls"/>
    </lcf76f155ced4ddcb4097134ff3c332f>
    <TaxCatchAll xmlns="c4fd4842-d35d-4986-881f-fe11825c6cf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FC4E3FDE470E42ADFB724107E811B2" ma:contentTypeVersion="13" ma:contentTypeDescription="Create a new document." ma:contentTypeScope="" ma:versionID="1a5ce96008a5cc0079aeae1c5fbc64f5">
  <xsd:schema xmlns:xsd="http://www.w3.org/2001/XMLSchema" xmlns:xs="http://www.w3.org/2001/XMLSchema" xmlns:p="http://schemas.microsoft.com/office/2006/metadata/properties" xmlns:ns2="b35a3f2b-f11c-46e3-bf80-03cf25825b6d" xmlns:ns3="c4fd4842-d35d-4986-881f-fe11825c6cf1" targetNamespace="http://schemas.microsoft.com/office/2006/metadata/properties" ma:root="true" ma:fieldsID="987aaa6f74e1900aeeda0d019aebf723" ns2:_="" ns3:_="">
    <xsd:import namespace="b35a3f2b-f11c-46e3-bf80-03cf25825b6d"/>
    <xsd:import namespace="c4fd4842-d35d-4986-881f-fe11825c6c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5a3f2b-f11c-46e3-bf80-03cf25825b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dddfb0c-075f-4700-8de3-299e94e878c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fd4842-d35d-4986-881f-fe11825c6cf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a90fa54-39ff-4bda-bf03-2d0a1c4678a3}" ma:internalName="TaxCatchAll" ma:showField="CatchAllData" ma:web="c4fd4842-d35d-4986-881f-fe11825c6c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DD7BEB-F7D8-444B-B741-AD360B28A616}">
  <ds:schemaRefs>
    <ds:schemaRef ds:uri="http://schemas.microsoft.com/sharepoint/v3/contenttype/forms"/>
  </ds:schemaRefs>
</ds:datastoreItem>
</file>

<file path=customXml/itemProps2.xml><?xml version="1.0" encoding="utf-8"?>
<ds:datastoreItem xmlns:ds="http://schemas.openxmlformats.org/officeDocument/2006/customXml" ds:itemID="{32D86982-1650-4146-9574-A63BFD555D18}">
  <ds:schemaRefs>
    <ds:schemaRef ds:uri="http://schemas.openxmlformats.org/package/2006/metadata/core-properties"/>
    <ds:schemaRef ds:uri="http://schemas.microsoft.com/office/2006/documentManagement/types"/>
    <ds:schemaRef ds:uri="http://purl.org/dc/elements/1.1/"/>
    <ds:schemaRef ds:uri="b35a3f2b-f11c-46e3-bf80-03cf25825b6d"/>
    <ds:schemaRef ds:uri="http://schemas.microsoft.com/office/infopath/2007/PartnerControls"/>
    <ds:schemaRef ds:uri="http://purl.org/dc/dcmitype/"/>
    <ds:schemaRef ds:uri="http://www.w3.org/XML/1998/namespace"/>
    <ds:schemaRef ds:uri="c4fd4842-d35d-4986-881f-fe11825c6cf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8850F92-BCF8-4862-B426-D16B9848AA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5a3f2b-f11c-46e3-bf80-03cf25825b6d"/>
    <ds:schemaRef ds:uri="c4fd4842-d35d-4986-881f-fe11825c6c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FMSs</vt:lpstr>
      <vt:lpstr>FMSs!Print_Area</vt:lpstr>
      <vt:lpstr>FMSs!Print_Titles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Ericka Reyes</dc:creator>
  <cp:lastModifiedBy>Emily Bush</cp:lastModifiedBy>
  <cp:lastPrinted>2025-03-25T19:21:21Z</cp:lastPrinted>
  <dcterms:created xsi:type="dcterms:W3CDTF">2022-07-27T17:02:10Z</dcterms:created>
  <dcterms:modified xsi:type="dcterms:W3CDTF">2025-03-25T19:27:04Z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0x010100C9FC4E3FDE470E42ADFB724107E811B2</vt:lpwstr>
  </property>
  <property fmtid="{D5CDD505-2E9C-101B-9397-08002B2CF9AE}" pid="3" name="MediaServiceImageTags">
    <vt:lpwstr/>
  </property>
</Properties>
</file>