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Working_Deliverable\2023SecondAmendment\FinalData\Tables\"/>
    </mc:Choice>
  </mc:AlternateContent>
  <xr:revisionPtr revIDLastSave="0" documentId="13_ncr:1_{274E460C-5C41-46CE-A06A-49B2EF90C2C9}" xr6:coauthVersionLast="47" xr6:coauthVersionMax="47" xr10:uidLastSave="{00000000-0000-0000-0000-000000000000}"/>
  <bookViews>
    <workbookView xWindow="-120" yWindow="-120" windowWidth="29040" windowHeight="15720" xr2:uid="{20A0B59C-D511-48F7-9FC0-765F72649A7C}"/>
  </bookViews>
  <sheets>
    <sheet name="FMPs" sheetId="1" r:id="rId1"/>
  </sheets>
  <definedNames>
    <definedName name="_xlnm._FilterDatabase" localSheetId="0" hidden="1">FMPs!$A$2:$Y$113</definedName>
    <definedName name="_Hlk96091089" localSheetId="0">FMPs!#REF!</definedName>
    <definedName name="_xlnm.Print_Area" localSheetId="0">FMPs!$A$2:$Y$113</definedName>
    <definedName name="_xlnm.Print_Titles" localSheetId="0">FMPs!$A:$B,FMPs!$2:$2</definedName>
    <definedName name="Z_810F969D_08C5_4942_868C_39E81472BFCB_.wvu.FilterData" localSheetId="0" hidden="1">FMPs!$A$2:$Y$75</definedName>
    <definedName name="Z_810F969D_08C5_4942_868C_39E81472BFCB_.wvu.PrintArea" localSheetId="0" hidden="1">FMPs!$A$70:$Y$75,FMPs!$Y$69,FMPs!$A$69:$W$69,FMPs!$A$2:$Y$68</definedName>
    <definedName name="Z_810F969D_08C5_4942_868C_39E81472BFCB_.wvu.PrintTitles" localSheetId="0" hidden="1">FMPs!$A:$B,FMPs!$2:$2</definedName>
    <definedName name="Z_F06C04FE_FB42_4512_BF5C_2BDB3AC36724_.wvu.FilterData" localSheetId="0" hidden="1">FMPs!$A$2:$Y$75</definedName>
    <definedName name="Z_F06C04FE_FB42_4512_BF5C_2BDB3AC36724_.wvu.PrintTitles" localSheetId="0" hidden="1">FMPs!$A:$B,FMPs!$2:$2</definedName>
  </definedNames>
  <calcPr calcId="191029"/>
  <customWorkbookViews>
    <customWorkbookView name="Sosa, Mario - Personal View" guid="{F06C04FE-FB42-4512-BF5C-2BDB3AC36724}" mergeInterval="0" personalView="1" maximized="1" xWindow="1912" yWindow="-8" windowWidth="1936" windowHeight="1056" activeSheetId="1"/>
    <customWorkbookView name="Ericka Reyes - Personal View" guid="{810F969D-08C5-4942-868C-39E81472BFCB}" mergeInterval="0" personalView="1" maximized="1" xWindow="-1928" yWindow="-8" windowWidth="1936"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 i="1" l="1"/>
  <c r="AF10" i="1"/>
  <c r="AB10" i="1"/>
  <c r="AC10" i="1"/>
  <c r="AB4" i="1"/>
  <c r="AE9" i="1"/>
  <c r="AF8" i="1"/>
  <c r="AF9" i="1"/>
  <c r="AC8" i="1"/>
  <c r="AC9" i="1"/>
  <c r="AC5" i="1"/>
  <c r="AC6" i="1"/>
  <c r="AC7" i="1"/>
  <c r="AE7" i="1"/>
  <c r="AE8" i="1"/>
  <c r="AE5" i="1"/>
  <c r="AE6" i="1"/>
  <c r="AF5" i="1"/>
  <c r="AF6" i="1"/>
  <c r="AF7" i="1"/>
  <c r="AF4" i="1"/>
  <c r="AE4" i="1"/>
  <c r="AC4" i="1"/>
  <c r="AB8" i="1"/>
  <c r="AB9" i="1"/>
  <c r="AB5" i="1"/>
  <c r="AB6" i="1"/>
  <c r="AB7" i="1"/>
  <c r="AC11" i="1" l="1"/>
  <c r="AF11" i="1"/>
  <c r="AE11" i="1"/>
  <c r="AB11" i="1"/>
</calcChain>
</file>

<file path=xl/sharedStrings.xml><?xml version="1.0" encoding="utf-8"?>
<sst xmlns="http://schemas.openxmlformats.org/spreadsheetml/2006/main" count="2081" uniqueCount="665">
  <si>
    <t>FMP ID</t>
  </si>
  <si>
    <t>FMP Name</t>
  </si>
  <si>
    <t>Description</t>
  </si>
  <si>
    <t>Associated Goals (ID)</t>
  </si>
  <si>
    <t>Counties</t>
  </si>
  <si>
    <t>HUC8s</t>
  </si>
  <si>
    <t>HUC12s</t>
  </si>
  <si>
    <t>Watershed Name</t>
  </si>
  <si>
    <t>Project Type</t>
  </si>
  <si>
    <t>Project Area (sqmi)</t>
  </si>
  <si>
    <t>Flood Risk Type (Riverine, Coastal, Urban, Playa, Other)</t>
  </si>
  <si>
    <t>Sponsor</t>
  </si>
  <si>
    <t>Entities with Oversight</t>
  </si>
  <si>
    <t>Emergency Need (Y/N)</t>
  </si>
  <si>
    <t>Estimated Project Cost ($)</t>
  </si>
  <si>
    <t>Potential Funding Sources and Amount</t>
  </si>
  <si>
    <t>Cost/Structure removed</t>
  </si>
  <si>
    <t>Percent Nature-Based Solution (by cost)</t>
  </si>
  <si>
    <t>Negative Impact (Y/N)</t>
  </si>
  <si>
    <t>Negative Impact Mitigation (Y/N)</t>
  </si>
  <si>
    <t>Water Supply Benefit (Y/N)</t>
  </si>
  <si>
    <t>BCR</t>
  </si>
  <si>
    <t>Social Vulnerability Index (SVI)</t>
  </si>
  <si>
    <t>RFPG Recommendation (Y/N)</t>
  </si>
  <si>
    <t>Reason for Recommendation</t>
  </si>
  <si>
    <t>063000026</t>
  </si>
  <si>
    <t>Lower Clear Creek &amp; Dickinson Bayou Flood Mitigation Plan - Lower Clear Creek Alternative 3</t>
  </si>
  <si>
    <t>Brazoria, Galveston, Harris</t>
  </si>
  <si>
    <t>120402040200, 120402040100</t>
  </si>
  <si>
    <t>06000107, 06000106</t>
  </si>
  <si>
    <t>Comprehensive</t>
  </si>
  <si>
    <t>Riverine</t>
  </si>
  <si>
    <t>Harris County Flood Control District (HCFCD)</t>
  </si>
  <si>
    <t>No</t>
  </si>
  <si>
    <t xml:space="preserve"> </t>
  </si>
  <si>
    <t>Yes</t>
  </si>
  <si>
    <t>Alignment with RFPG goals and TWDB guidance principles.</t>
  </si>
  <si>
    <t>063000027</t>
  </si>
  <si>
    <t>Harris</t>
  </si>
  <si>
    <t>120401040401</t>
  </si>
  <si>
    <t>063000037</t>
  </si>
  <si>
    <t>Fort Bend, Harris</t>
  </si>
  <si>
    <t>120401040703, 120401040402, 120401040502, 120401040501, 120402040400, 120402040100</t>
  </si>
  <si>
    <t>Riverine, Urban/Local</t>
  </si>
  <si>
    <t>063000040</t>
  </si>
  <si>
    <t>Halls Bayou Watershed Mitigation Application 1 - CDBG MIT</t>
  </si>
  <si>
    <t>120401040605, 120401040601, 120401040302, 120401040604, 120401040606, 120401040304, 120401040603, 120401040701</t>
  </si>
  <si>
    <t>06000091, 06000087, 06000079, 06000090, 06000092, 06000081, 06000089, 06000093</t>
  </si>
  <si>
    <t>063000046</t>
  </si>
  <si>
    <t>White Oak Bayou CDBG MIT Application Projects: Kolbe Road Drainage Improvements, Barwood, E132-00-00, Tower Oaks, &amp; Little White Oak</t>
  </si>
  <si>
    <t xml:space="preserve">Projects submitted as part of the CDBG MIT grant in the White Oak Bayou Watershed which include five (5) regional channel and detention projects including Kolbe Road, Barwood, E132-00-00, Tower Oaks, &amp; Little White Oak Bayous. </t>
  </si>
  <si>
    <t>120401020104, 120401020106, 120401040601, 120401040305, 120401040302, 120401040604, 120401040303, 120401040304, 120401040301, 120401040701</t>
  </si>
  <si>
    <t>Urban/Local</t>
  </si>
  <si>
    <t>063000058</t>
  </si>
  <si>
    <t>Caney Creek - Channelization at IH-69 &amp; Detention at FM1097 + SH105</t>
  </si>
  <si>
    <t>Harris, Liberty, Montgomery, San Jacinto, Walker</t>
  </si>
  <si>
    <t>Montgomery County</t>
  </si>
  <si>
    <t>TWDB FIF grants, GLO</t>
  </si>
  <si>
    <t>063000059</t>
  </si>
  <si>
    <t xml:space="preserve">East Fork San Jacinto River  - Winters Bayou Detention 
</t>
  </si>
  <si>
    <t>06000001, 06000011, 06000012, 06000015</t>
  </si>
  <si>
    <t>Detention Pond</t>
  </si>
  <si>
    <t>San Jacinto County</t>
  </si>
  <si>
    <t>TWDB, GLO</t>
  </si>
  <si>
    <t>063000060</t>
  </si>
  <si>
    <t>Lake Creek - Detention on Garretts Creek, Little Caney Creek, &amp; Caney Creek</t>
  </si>
  <si>
    <t>The goal of the detention ponds is to reduce flooding in the Lake Creek and West Fork watersheds by constructing earthen impoundments that captures runoff from Garrett’s Creek, Caney Creek, &amp; Little Caney Creek.</t>
  </si>
  <si>
    <t>Montgomery, Grimes</t>
  </si>
  <si>
    <t>120401010101, 120401010301, 120401010302, 120401010303, 120401010103, 120401010203, 120401010304, 120401010205</t>
  </si>
  <si>
    <t>063000061</t>
  </si>
  <si>
    <t>Liberty, Montgomery, San Jacinto, Walker</t>
  </si>
  <si>
    <t>120401030110, 120401030102, 120401030108, 120401030101, 120401030103, 120401030105, 120401030106, 120401030107, 120401030109, 120401030402, 120401030303, 120401030304, 120401030401</t>
  </si>
  <si>
    <t>063000062</t>
  </si>
  <si>
    <t>Spring Creek - Woodland (200-ft) and I-45 Channelization with detention at Birch Creek and Walnut Creek</t>
  </si>
  <si>
    <t>8.9-mile, 200-feet-wide benched improvement 4-feet above the flowline of Woodlands channel and 6.9-mile, 300-foot-wide benched improvement 4 feet above I-45 channel. Must be completed with detention on Birch Creek and Walnut Creek.</t>
  </si>
  <si>
    <t>Harris, Waller, Montgomery, Grimes</t>
  </si>
  <si>
    <t>06000055, 06000016, 06000017, 06000018, 06000019, 06000020, 06000021, 06000024, 06000023, 06000036, 06000026, 06000030, 06000032, 06000033, 06000034, 06000035, 06000037, 06000039, 06000038, 06000042, 06000040, 06000041, 06000043, 06000044, 06000045, 06000088</t>
  </si>
  <si>
    <t>TWDB, GLO, FEMA, USACE</t>
  </si>
  <si>
    <t>063000064</t>
  </si>
  <si>
    <t>West Fork San Jacinto River - Kingwood Benching &amp; HW 242 Channelization</t>
  </si>
  <si>
    <t>Harris, Montgomery</t>
  </si>
  <si>
    <t>120401010502, 120401010501, 120401010404, 120401020213, 120401030110, 120401030402, 120401040705, 120401040702, 120401040602, 120401040704, 120402030104, 120402030102</t>
  </si>
  <si>
    <t>Channel</t>
  </si>
  <si>
    <t>063000113</t>
  </si>
  <si>
    <t>City of Friendswood Ordinances and Regulation Update</t>
  </si>
  <si>
    <t>Galveston, Harris</t>
  </si>
  <si>
    <t>Preparedness</t>
  </si>
  <si>
    <t>City of Friendswood</t>
  </si>
  <si>
    <t>Friendswood</t>
  </si>
  <si>
    <t>063000114</t>
  </si>
  <si>
    <t>City of Bayou Vista Regulations and Permit Requirements Update</t>
  </si>
  <si>
    <t>Update regulations and permit requirements to address enhances hazard mitigation strategies.</t>
  </si>
  <si>
    <t>Galveston</t>
  </si>
  <si>
    <t>120402040200</t>
  </si>
  <si>
    <t>City of Bayou Vista</t>
  </si>
  <si>
    <t>063000115</t>
  </si>
  <si>
    <t>City of League City Freeboard Ordinance</t>
  </si>
  <si>
    <t>Update city ordinance to require 24" of freeboard in the floodplain.</t>
  </si>
  <si>
    <t>City of League City</t>
  </si>
  <si>
    <t>063000123</t>
  </si>
  <si>
    <t>City of Cleveland Floodplain Land-Use Ordinance</t>
  </si>
  <si>
    <t>Liberty, Montgomery, San Jacinto</t>
  </si>
  <si>
    <t>120401030201, 120401030108, 120401030109, 120401030203, 120401030202, 120401030401</t>
  </si>
  <si>
    <t>City of Cleveland</t>
  </si>
  <si>
    <t>Cleveland</t>
  </si>
  <si>
    <t>063000124</t>
  </si>
  <si>
    <t>063000126</t>
  </si>
  <si>
    <t>Yields no direct flood risk reduction benefits and does not have a BCR.</t>
  </si>
  <si>
    <t>063000127</t>
  </si>
  <si>
    <t>Galveston Bay Surge Protection Coastal Storm Risk Management</t>
  </si>
  <si>
    <t>06000011, 06000012, 06000013, 06000014</t>
  </si>
  <si>
    <t>Brazoria, Galveston, Fort Bend, Chambers, Harris, Liberty</t>
  </si>
  <si>
    <t>06000056, 06000091, 06000095, 06000084, 06000097, 06000098, 06000094, 06000082, 06000090, 06000092, 06000081, 06000086, 06000085, 06000093, 06000096, 06000103, 06000102, 06000104, 06000105, 06000108, 06000107, 06000109, 06000110, 06000106</t>
  </si>
  <si>
    <t>Coastal</t>
  </si>
  <si>
    <t>Gulf Coast Protection District</t>
  </si>
  <si>
    <t>063000128</t>
  </si>
  <si>
    <t>Bolivar Peninsula and West Bay Gulf Intracoastal Waterway (GIWW) Shoreline and Island Protection</t>
  </si>
  <si>
    <t>063000129</t>
  </si>
  <si>
    <t xml:space="preserve">City of Manvel City Ordinance </t>
  </si>
  <si>
    <t xml:space="preserve">The city shall adopt a land use ordinance which requires any structure within the 100-year floodplain to be elevated 2 feet above base flood elevation. </t>
  </si>
  <si>
    <t>Brazoria</t>
  </si>
  <si>
    <t>120402040200, 120402040400, 120402040100</t>
  </si>
  <si>
    <t>063000130</t>
  </si>
  <si>
    <t>City of Manvel Land-Use Ordinance Adoption</t>
  </si>
  <si>
    <t>063000132</t>
  </si>
  <si>
    <t xml:space="preserve">City of Manvel GIS Database Improvements </t>
  </si>
  <si>
    <t>Improve GIS database to include repetitive loss properties areas and flooded structure data.  Data to be used for future drainage infrastructure planning and to provide outreach and emergency services to residents in substantial risk zones.</t>
  </si>
  <si>
    <t>063000136</t>
  </si>
  <si>
    <t>Brazoria County NFIP Technical Material</t>
  </si>
  <si>
    <t xml:space="preserve">Place copies of FEMA Flood-related technical bulletins in County libraries. </t>
  </si>
  <si>
    <t>120402040300, 120402040200, 120402040400, 120402040100</t>
  </si>
  <si>
    <t>Other</t>
  </si>
  <si>
    <t>063000139</t>
  </si>
  <si>
    <t>City of Clear Lake Shores - Implement Stormwater Management Practices</t>
  </si>
  <si>
    <t>The Stormwater management plan is focused on six minimum measures regarding what is being done to prevent stormwater pollution. Annual reporting and renewals are required to ensure compliance is met.</t>
  </si>
  <si>
    <t>120402040100</t>
  </si>
  <si>
    <t>City of Clear Lake Shores</t>
  </si>
  <si>
    <t>063000140</t>
  </si>
  <si>
    <t>City of Clear Lake Shores - Improve Regulations and Permit Requirements</t>
  </si>
  <si>
    <t>063000142</t>
  </si>
  <si>
    <t>City of Hitcock - Improve Regulations and Permit Requirements</t>
  </si>
  <si>
    <t>Improve regulations and permit requirements to promote hazard mitigation strategies.</t>
  </si>
  <si>
    <t>Brazoria, Galveston</t>
  </si>
  <si>
    <t>120402040300, 120402040200</t>
  </si>
  <si>
    <t>City of Hitchcock</t>
  </si>
  <si>
    <t>063000143</t>
  </si>
  <si>
    <t>120402040300</t>
  </si>
  <si>
    <t>City of Jamaica Beach</t>
  </si>
  <si>
    <t>063000144</t>
  </si>
  <si>
    <t>City of Kemah - Improve Regulations and Permit Requirements</t>
  </si>
  <si>
    <t>Galveston, Chambers</t>
  </si>
  <si>
    <t>City of Kemah</t>
  </si>
  <si>
    <t>063000145</t>
  </si>
  <si>
    <t>City of Kemah - Update Floodplain Ordinance</t>
  </si>
  <si>
    <t>Update floodplain ordinance to ensure compliance with minimum standard of NFIP.</t>
  </si>
  <si>
    <t>063000146</t>
  </si>
  <si>
    <t>City of La Marque - Improve Regulations and Permit Requirements</t>
  </si>
  <si>
    <t>City of La Marque</t>
  </si>
  <si>
    <t>063000148</t>
  </si>
  <si>
    <t>City of Tiki Island - Improve Regulations and Permit Requirements</t>
  </si>
  <si>
    <t>Update and/or develop regulations and permits to address hazards prone to the area and include any changes in future development area.</t>
  </si>
  <si>
    <t>City of Tiki Island</t>
  </si>
  <si>
    <t>063000149</t>
  </si>
  <si>
    <t>City of Santa Fe - Improve Regulations and Permit Requirements</t>
  </si>
  <si>
    <t>City of Santa Fe</t>
  </si>
  <si>
    <t>063000152</t>
  </si>
  <si>
    <t>City of Galveston Land Use Mapping</t>
  </si>
  <si>
    <t>120402040300, 120402040200, 120402040400, 120402040500</t>
  </si>
  <si>
    <t>City of Galveston</t>
  </si>
  <si>
    <t>063000153</t>
  </si>
  <si>
    <t xml:space="preserve">City of Galveston Freeboard Requirement Enforcement </t>
  </si>
  <si>
    <t>063000167</t>
  </si>
  <si>
    <t>063000201</t>
  </si>
  <si>
    <t xml:space="preserve">City of Alvin Unified Development Ordinance </t>
  </si>
  <si>
    <t xml:space="preserve">A unified land development code combines all land use controls into a single document with a logical structure that is user friendly. Cost is time, data and preparation of a unified land development code. </t>
  </si>
  <si>
    <t>Brazoria, Galveston, Fort Bend</t>
  </si>
  <si>
    <t>City of Alvin</t>
  </si>
  <si>
    <t>063000417</t>
  </si>
  <si>
    <t>Houston Fifth Area Flood Mitigation</t>
  </si>
  <si>
    <t>This unfunded CDBG-MIT application involves installing various storm sewer infrastructure in the Fifth Ward and Market Square areas within the City of Houston.</t>
  </si>
  <si>
    <t>06000093</t>
  </si>
  <si>
    <t>City of Houston</t>
  </si>
  <si>
    <t>063000468</t>
  </si>
  <si>
    <t>Houston Sunnyside Area Flood Mitigation</t>
  </si>
  <si>
    <t>06000084, 06000086, 06000085, 06000106</t>
  </si>
  <si>
    <t>063000434</t>
  </si>
  <si>
    <t>Houston Kashmere Gardens Area Flood Mitigation</t>
  </si>
  <si>
    <t xml:space="preserve">The project includes improvements to storm sewer, roadside ditch systems, culverts, sewer inlets, and the construction of detention basins. </t>
  </si>
  <si>
    <t>06000095, 06000090, 06000092, 06000081, 06000093</t>
  </si>
  <si>
    <t>063000418</t>
  </si>
  <si>
    <t>Houston Port Area Flood Mitigation</t>
  </si>
  <si>
    <t xml:space="preserve">The project includes storm sewer improvements on nearly every street in the Pleasantville neighborhood to improve conveyance capacity and construction of a detention basin. </t>
  </si>
  <si>
    <t>120401040701</t>
  </si>
  <si>
    <t>120401040402, 120401040502, 120401040501, 120402040100</t>
  </si>
  <si>
    <t>120401040703, 120401040604, 120401040606, 120401040304, 120401040701</t>
  </si>
  <si>
    <t>Infrastructure</t>
  </si>
  <si>
    <t>Project has been completed.</t>
  </si>
  <si>
    <t>The LCC Alt. Combination 3 as proposed as part of the LCCDBFMP (2021), including detention channel benching, a diversion tunnel, capacity improvements, and an auxiliary opening.</t>
  </si>
  <si>
    <t>Brays Bayou Watershed Mitigation Project CDBG MIT Application - Bintliff Ditch Improvements D133-00-00 &amp; Sharptown</t>
  </si>
  <si>
    <t>Projects submitted as part of the CDBG MIT grant in the Brays Bayou Watershed which include regional channel and detention projects including D133 (Bintliff Ditch) and Sharpstown Drainage.</t>
  </si>
  <si>
    <t>Sims Bayou CDBG MIT Application - South Post Oak SWDB C147/C547; South Shaver SWDB C506-01-00-E003; Salt Water Ditch SWDB &amp; Channel Improvements C108-00-00</t>
  </si>
  <si>
    <t>Projects submitted as part of the CDBG MIT grant in the Sims Bayou Watershed which include three (3) regional channel and detention projects including C147/C547, Saltwater Ditch, and C506.</t>
  </si>
  <si>
    <t>Projects submitted as part of the CDBG MIT grant in Halls Bayou which include five (5) regional channel and detention projects including C-28, C-41 Hardy West, C-41 Mainstem, C-30, and C-23.</t>
  </si>
  <si>
    <t>063000056</t>
  </si>
  <si>
    <t>Mary's Creek Lower, Middle, and Upper Segment</t>
  </si>
  <si>
    <t>A part of the Pearland Master Drainage Plan (2019), this channel improvement alternative includes channel benching to increase conveyance capacity, bridge/culvert replacement to remove hydraulic restrictions, and regional detention to provide mitigation.</t>
  </si>
  <si>
    <t>Peach Creek - Channelization at IH-69 &amp; Detention at SH105 + Walker Creek</t>
  </si>
  <si>
    <t>Adopt higher codes and update ordinances and regulation to promote hazard mitigation strategies.</t>
  </si>
  <si>
    <t>The city shall adopt a land-use ordinance which prohibits building residential or commercial structures in the 100-year floodplain.</t>
  </si>
  <si>
    <t>City of Cleveland Flooplain Ordinance Update</t>
  </si>
  <si>
    <t>Adopt a land use ordinance which requires any structure within the 100-year floodplain to be elevated 2 feet.</t>
  </si>
  <si>
    <t>City of Cleveland Ordinace Update Pipeline Right-of-Way</t>
  </si>
  <si>
    <t>Adopt 25-foot setback from pipeline right-of-way.</t>
  </si>
  <si>
    <t>Federal projects identified in the Texas Coastal Study (2021) including Boliver Gates, Galveston Sea Wall Improvements, Ecosystem Restoration, Galveston Ring Barrier system, Clear Creek &amp; Dickinson Bayou Gates, and non-structural measures.</t>
  </si>
  <si>
    <t>Ecosystem restoration efforts planned along the GIWW such as the restoration of wetlands and islands, construction of breakwaters, and oyster reef scaling will provide natural buffer from coastal storm surge and prevent erosion.</t>
  </si>
  <si>
    <t>Update regulations and permit requirements.</t>
  </si>
  <si>
    <t>City of Jamaica Beach - Improve Regulations and Permit Requirements</t>
  </si>
  <si>
    <t>Develop proposed land use mapping to allow easier consideration of hazards.</t>
  </si>
  <si>
    <t>Consider adoption and enforcement of freeboard requirement into City's Flood Damage Prevention Ordinance.</t>
  </si>
  <si>
    <t>Greens CDBG MIT Applicatoin Projects, including the following local drainage improvements: Castlewood, Fountainview, Humble Rd Place, North Forest, and the larger channelization and detention along Greens Bayou known as the Mid-Reach project.</t>
  </si>
  <si>
    <t>Projects submited as part of the CDBG MIT grant in Greens Bayou including Projects: Fountainview Sec 1&amp;2, Castlewood Sec 3&amp;4, North Forest, Mid-Reach Greens, Parkland Estates, and Humble Road Place.</t>
  </si>
  <si>
    <t>063000186</t>
  </si>
  <si>
    <t>Poor Farm Ditch (D111-00-00) Conveyance Improvements between Bellaire and University Boulevards</t>
  </si>
  <si>
    <t>Project proposed to improve conveyance within the D111-00-00 channel between Bellaire and University Boulevards. The LOS of the channel is increased from a 10-year event to a 50-year event. Mitigation volume is provided in the Meyer SW Detention Basin.</t>
  </si>
  <si>
    <t>063000311</t>
  </si>
  <si>
    <t>37th Street Improvement Project</t>
  </si>
  <si>
    <t>The project proposes storm sewer improvements coupled with implementing a stormwater pump station to addressing 100-year event flooding and improve access to major evacuation routes.</t>
  </si>
  <si>
    <t>063000313</t>
  </si>
  <si>
    <t>Design and Construction of Dinner Creek Stormwater Detention Basin (2018 Bond project C-38)</t>
  </si>
  <si>
    <t xml:space="preserve">Design and Construction of Dinner Creek Stormwater Detention Basin (U520-01-00-E003). Project would expand the existing detention basin to ultimate conditions and incorporate both detention and retention. </t>
  </si>
  <si>
    <t>063000315</t>
  </si>
  <si>
    <t xml:space="preserve">Addicks Reservoir - Right-Of-Way Acquisition, Design and Construction of Channel Conveyance Improvements, Bypass Channel, and Detention for South Mayde Creek </t>
  </si>
  <si>
    <t>Part of the South Mayde Creek Plan that could reduce the risk of flooding for more than 70 homes and reduce the rainfall event by more than 340 acres in a pre-Atlas 1% rainfall event.</t>
  </si>
  <si>
    <t>063000319</t>
  </si>
  <si>
    <t>Design and Construction of the B509-03-00 and B509-04-00 Stormwater Detention Basins (2018 Bond Project C-07)</t>
  </si>
  <si>
    <t>This project provides for design and construction of three offline detention basins in B509-03-00 and B509-04-00.</t>
  </si>
  <si>
    <t>063000320</t>
  </si>
  <si>
    <t>Warren Lake and Dam Retrofit</t>
  </si>
  <si>
    <t>Retrofit dam to improve detention of flood &amp; storm water runoff, new 137.3 ac wetlands complex added of storage capacity &amp; conversion of fields to tallgrass prairies to add approximately 856 ac-ft of total storage during rainfall events.</t>
  </si>
  <si>
    <t>063000321</t>
  </si>
  <si>
    <t>Right-Of-Way, Design and Construction of Conveyance Improvements along Armand Bayou B500-04-00-E004 and Channel Conveyance Improvements along  B115-00-00 (2018 Bond Project F-99)</t>
  </si>
  <si>
    <t>The proposed project includes the expansion and extension of existing detention basins to alleviate historical and potential future riverine flooding within the Armand Bayou Watershed.</t>
  </si>
  <si>
    <t>063000327</t>
  </si>
  <si>
    <t>Blalock Road Drainage Improvement Project</t>
  </si>
  <si>
    <t>The proposed drainage improvements project will replace an undersized drainage system on Blalock Road, tie into drainage improvements on South Piney Point Road, and provide improvements on a drainage area that frequently experiences drainage issues.</t>
  </si>
  <si>
    <t>063000328</t>
  </si>
  <si>
    <t>Brays Bayou - Keegans  Bayou (D118-00-00) Flood Risk Reduction</t>
  </si>
  <si>
    <t>The proposed project includes widening sections of the Keegans Bayou main channel and a 1,600 acre-feet detention basin.</t>
  </si>
  <si>
    <t>063000334</t>
  </si>
  <si>
    <t>Goose Creek Flood Risk Reduction</t>
  </si>
  <si>
    <t>The project includes three phases of development. Phase 1 includes a regional detention basin and channel improvements along two segments of Goose Creek for a total length of 1.65 miles. Phase 2 includes a regional detention basin and channel improvements</t>
  </si>
  <si>
    <t>063000339</t>
  </si>
  <si>
    <t>Willow Creek Watershed Plan - M120 Detention/Preservation Site</t>
  </si>
  <si>
    <t>The project includes a 1,640 acre-feet regional detention basin, 85 acres of floodplain preservation, &amp; habitat preservation in Willow Creek.</t>
  </si>
  <si>
    <t>063000344</t>
  </si>
  <si>
    <t>White Oak Bayou - Design and Construction of Woodland Trails Stormwater Detention Basin</t>
  </si>
  <si>
    <t>This project includes a stormwater detention basin that compliments the federal project on White Oak Bayou.</t>
  </si>
  <si>
    <t>063000357</t>
  </si>
  <si>
    <t>Cypress Creek Program Implementation Plan, 23 Stormwater Detention Basin Plan (Includes 2018 Bond Projects CI-36 and CI-20)</t>
  </si>
  <si>
    <t>Program implementation plan for the design and construction of 22 regional detention basins (12,800 ac-ft) in the Cypress Creek watershed K100-00-00) based on the Cypress Creek Watershed and Major Tributaries Regional Drainage Plan Update(February 2020).</t>
  </si>
  <si>
    <t>063000360</t>
  </si>
  <si>
    <t>Kingwood Diversion Ditch (G103-38-00)</t>
  </si>
  <si>
    <t>Improvements to the Kingwood Diversion Ditch include channel modifications, flow diversion from Bens Branch, bridge replacements, as well as a new outfall to the West Fork San Jacinto River.</t>
  </si>
  <si>
    <t>063000389</t>
  </si>
  <si>
    <t>Design and Construction of E116 tributary modifications and detention  (2018 Bond project Z-02)</t>
  </si>
  <si>
    <t>The proposed project includes channel improvements, upsizing of culverts, siltation removal, local drainage improvements, and a stormwater detention basin within White Oak Bayou Tributary E116-00-00.</t>
  </si>
  <si>
    <t>063000396</t>
  </si>
  <si>
    <t>P518-11-E002 (P118-21 Phase II Detention) (2018 Bond Project C-41)</t>
  </si>
  <si>
    <t>This project provides for design and construction for the second phase of the Aldine Westfield North Detendion Basin in the Halls Bayou watershed.</t>
  </si>
  <si>
    <t>063000397</t>
  </si>
  <si>
    <t>Halls Bayou - Right-Of-Way, Design, and Construction of Channel Conveyance Improvements on P118-23-00 and P118-23-02</t>
  </si>
  <si>
    <t>This project provides for the design and construction of flood mitigation improvements including detention basins along P118-23-00 and concrete lining P118-23-02.  (2018 Bond Project C-26 &amp; C-27)</t>
  </si>
  <si>
    <t>063000399</t>
  </si>
  <si>
    <t>Halls Bayou - Right-Of-Way, Design, and Construction of Channel Conveyance Improvements on P118-25-00 &amp; P118-25-01</t>
  </si>
  <si>
    <t>This project provides analysis and preliminary design (Alternative 3b) for detention basin, widening of existing channels, and extension of channel P118-25-01 (Halls Bayou Tributary).</t>
  </si>
  <si>
    <t>063000400</t>
  </si>
  <si>
    <t xml:space="preserve">Halls Bayou - Right-Of-Way, Design, and Construction of Channel Conveyance Improvements on P118-27-00 </t>
  </si>
  <si>
    <t>This project provides analysis and description of the existing flooding conditions within the P118-27-00 catchment area and consequently develops flood risk mitigation alternatives, including detention basis and channel improvements.</t>
  </si>
  <si>
    <t>063000402</t>
  </si>
  <si>
    <t>Design and Construction of Carpenters Bayou mainstem channel modifications and detention  (2018 Bond project F-124)</t>
  </si>
  <si>
    <t>The proposed project includes the design and construction of approximately two miles of channel improvements along N100-00-00, channel improvements to a short segment of N109-00-00, and a detention basin to mitigate downstream impacts.</t>
  </si>
  <si>
    <t>063000422</t>
  </si>
  <si>
    <t>Danubina Drainage Improvements</t>
  </si>
  <si>
    <t>This CDBG-MIT application involves the installation and construction of improvements along Hull Gully, detention, and storm sewer improvements along Hunnicutt Street.</t>
  </si>
  <si>
    <t>063000424</t>
  </si>
  <si>
    <t>City of Friendswood - Clear Creek Inline &amp; Offline Detention - Bay Area Blvd. Phase I</t>
  </si>
  <si>
    <t xml:space="preserve">This project, which includes terraces, detention, and a trail network, will reduce water surface elevations on Clear Creek within the City of Friendswood and will make the Blackhawk Wastewater Treatment Facility more resilient. </t>
  </si>
  <si>
    <t>063000453</t>
  </si>
  <si>
    <t>Rivershire West  - Grand Lake Creek Watershed</t>
  </si>
  <si>
    <t>This project is located in a residential neighborhood and consists of benching, floodwalls, and upsizing culverts to route and contain flow. Additionally, there are proposed bridge modifications to reduce impediments to water flow</t>
  </si>
  <si>
    <t>Includes new storm sewer trunk systems on major thoroughfares &amp; new or improved neighborhood storm sewer systems. Will also require construction of detention basins to mitigate the proposed improvements.</t>
  </si>
  <si>
    <t>063000469</t>
  </si>
  <si>
    <t>Mainstem Evaluation Projects - Veterans Memorial (2018 Bond Project C-41)</t>
  </si>
  <si>
    <t xml:space="preserve">Project consists of ROW acquisition and construction of a detention basin near Veterans Memorial which provides approximately 460 acre-feet of storage. </t>
  </si>
  <si>
    <t>063000470</t>
  </si>
  <si>
    <t>Halls Bayou Drainage Project Bond C-01</t>
  </si>
  <si>
    <t xml:space="preserve">Provides for design and construction of  drainage improvements to P118-26-00 including approximately 119 acre-feet of total storage between two basins and the replacement of a channel with RCBs. _x000D_
</t>
  </si>
  <si>
    <t>063000471</t>
  </si>
  <si>
    <t>Mainstem Evaluation Projects - Parker Basin (2018 Bond Project C-41)</t>
  </si>
  <si>
    <t>This project provides for design and construction of four detention basisns providing approximately 602 ac-ft of storage in the Halls Bayou watershed. Inlcudes a half mile of channel improvements to P118-00-00.</t>
  </si>
  <si>
    <t>063000472</t>
  </si>
  <si>
    <t>Right-Of-Way Acquisition, Design and Construction of a Stormwater Detention Basin on South Mayde Creek near the Grand Parkway (2018 Bond Project C-48)</t>
  </si>
  <si>
    <t xml:space="preserve">This project includes the design and construciton of  three detention basins (226 ac-ft) along South Mayde Creek (U101-00-00). </t>
  </si>
  <si>
    <t>063000473</t>
  </si>
  <si>
    <t>Design and Construction of Little York Stormwater Detention Basin (2018 Bond Project C-37)</t>
  </si>
  <si>
    <t xml:space="preserve">This project includes three regional detention pond cells along Langham Creek within the Addicks Reservoir waterhsed to mitigate peak discharges expected with new development in the area. </t>
  </si>
  <si>
    <t>063000474</t>
  </si>
  <si>
    <t>063000475</t>
  </si>
  <si>
    <t>Mainstem Evaluation Projects - Hahl Basin (2018 Bond Project C-41)</t>
  </si>
  <si>
    <t>This project provides for design and construction of a 311 ac-ft dry-bottom detention basin and 20-ft of channel improvements to P118-21-00.</t>
  </si>
  <si>
    <t>063000476</t>
  </si>
  <si>
    <t>Cypress Creek Watershed Major Tributaries Regional Drainage Plan Update, Alternative 1 Basins K500-01 and Stuebner Airline Road (2018 Bond Projects CI-36 and CI-20)</t>
  </si>
  <si>
    <t xml:space="preserve">Provides for design and construction of two detention basins in the Cypress Creek watershed, including a new 4,756 ac-ft detention basin  and an expansion of an existing HCFCD detention basin along K500-01-00 from 531 ac-ft to 9,336 ac-ft of storage. </t>
  </si>
  <si>
    <t>063000477</t>
  </si>
  <si>
    <t>P118-E006 (Hardy West) (2018 Bond Project C-41)</t>
  </si>
  <si>
    <t>Proposal of the Hardy West Detention Basin (P118-00-00-E006). Project consists of 2 basins providing 400 acre-ft of detention volume adjacent to Halls Bayou and separated by P118-25-00.</t>
  </si>
  <si>
    <t>RECOMMENDED</t>
  </si>
  <si>
    <t>IDENTIFIED</t>
  </si>
  <si>
    <t>Count</t>
  </si>
  <si>
    <t>Cost</t>
  </si>
  <si>
    <t>FMP TYPE</t>
  </si>
  <si>
    <t>TOTAL</t>
  </si>
  <si>
    <t>120401040402</t>
  </si>
  <si>
    <t>120401040303</t>
  </si>
  <si>
    <t>120401040604</t>
  </si>
  <si>
    <t>120401020104</t>
  </si>
  <si>
    <t>120401040203,  120401040303,  120401040303</t>
  </si>
  <si>
    <t>120401020104, 120401020106, 120401020105, 120401020107, 120401020210, 120401020213, 120401040601, 120401040201, 120401040301, 120401040602</t>
  </si>
  <si>
    <t>120401040302, 120401040304</t>
  </si>
  <si>
    <t>120401010207, 120401010401</t>
  </si>
  <si>
    <t>Montgomery</t>
  </si>
  <si>
    <t>06000001, 06000005, 06000006, 06000011, 06000012, 06000015</t>
  </si>
  <si>
    <t>06000001, 06000005, 06000006, 06000011, 06000015</t>
  </si>
  <si>
    <t>06000001, 06000003, 06000004, 06000011, 06000012, 06000015</t>
  </si>
  <si>
    <t>06000001, 06000003, 06000004, 06000015</t>
  </si>
  <si>
    <t>06000001, 06000003, 06000004, 06000005, 06000006, 06000011, 06000012, 06000015</t>
  </si>
  <si>
    <t>06000001, 06000007, 06000010, 06000015</t>
  </si>
  <si>
    <t>06000001, 06000015</t>
  </si>
  <si>
    <t>06000001,  06000011,  06000012,  06000015</t>
  </si>
  <si>
    <t>06000106</t>
  </si>
  <si>
    <t>06000084</t>
  </si>
  <si>
    <t>06000080</t>
  </si>
  <si>
    <t>06000090</t>
  </si>
  <si>
    <t>06000029</t>
  </si>
  <si>
    <t>06000107, 06000107, 06000106</t>
  </si>
  <si>
    <t>06000083, 06000083</t>
  </si>
  <si>
    <t>06000095, 06000095, 06000084, 06000086, 06000085, 06000109, 06000106</t>
  </si>
  <si>
    <t>06000091, 06000091, 06000087, 06000079, 06000090, 06000092, 06000081, 06000089, 06000093</t>
  </si>
  <si>
    <t>06000029, 06000029, 06000031, 06000087, 06000082, 06000079, 06000090, 06000080, 06000081, 06000078, 06000093</t>
  </si>
  <si>
    <t>06000001, 06000001, 06000012, 06000013, 06000014, 06000003, 06000007, 06000015, 06000009</t>
  </si>
  <si>
    <t>06000055, 06000055, 06000047, 06000053, 06000046, 06000048, 06000050, 06000051, 06000052, 06000054, 06000070, 06000063, 06000064, 06000069</t>
  </si>
  <si>
    <t>06000025, 06000025, 06000024, 06000023, 06000045, 06000055, 06000070, 06000097, 06000094, 06000088, 06000096, 06000102, 06000100</t>
  </si>
  <si>
    <t>06000107, 06000107</t>
  </si>
  <si>
    <t>06000056, 06000056, 06000053, 06000054, 06000058, 06000057, 06000069</t>
  </si>
  <si>
    <t>06000107, 06000107, 06000109, 06000106</t>
  </si>
  <si>
    <t>06000108, 06000108, 06000107, 06000109, 06000106</t>
  </si>
  <si>
    <t>06000106, 06000106</t>
  </si>
  <si>
    <t>06000108, 06000108, 06000107</t>
  </si>
  <si>
    <t>06000108, 06000108</t>
  </si>
  <si>
    <t>06000108, 06000108, 06000107, 06000109, 06000110</t>
  </si>
  <si>
    <t>06000074,  06000077,  06000080</t>
  </si>
  <si>
    <t>06000029, 06000031, 06000030, 06000032, 06000042, 06000045, 06000087, 06000075, 06000078, 06000088</t>
  </si>
  <si>
    <t>06000079, 06000081</t>
  </si>
  <si>
    <t>06000011, 06000020</t>
  </si>
  <si>
    <t>City of Pearland</t>
  </si>
  <si>
    <t>Montgomery County, San Jacinto River Authority, Harris County Flood Control District (HCFCD)</t>
  </si>
  <si>
    <t>San Jacinto County, San Jacinto River Authority, Harris County Flood Control District (HCFCD)</t>
  </si>
  <si>
    <t>Montgomery County, San Jacinto County, San Jacinto River Authority</t>
  </si>
  <si>
    <t>City of Manvel</t>
  </si>
  <si>
    <t>City of Conroe</t>
  </si>
  <si>
    <t>City of Piney Point Village</t>
  </si>
  <si>
    <t>City of Baytown</t>
  </si>
  <si>
    <t>Coastal Prairie Conservancy</t>
  </si>
  <si>
    <t>Galveston County ,  Bayou Vista</t>
  </si>
  <si>
    <t>Galveston County ,  League City</t>
  </si>
  <si>
    <t>Galveston County , Chambers County,  Houston, Gulf Coast Protection District,  Galveston, Liberty County WCID#1</t>
  </si>
  <si>
    <t>Galveston County ,  Clear Lake Shores</t>
  </si>
  <si>
    <t>Galveston County ,  Hitchcock</t>
  </si>
  <si>
    <t>Galveston County ,  Jamaica Beach</t>
  </si>
  <si>
    <t>Galveston County ,  Kemah</t>
  </si>
  <si>
    <t>Galveston County ,  La Marque</t>
  </si>
  <si>
    <t>Galveston County ,  Tiki Island</t>
  </si>
  <si>
    <t>Galveston County ,  Santa Fe</t>
  </si>
  <si>
    <t>Galveston County ,  Galveston</t>
  </si>
  <si>
    <t>Montgomery County,  Conroe</t>
  </si>
  <si>
    <t>Harris County</t>
  </si>
  <si>
    <t>Harris County, Harris County Flood Control District (HCFCD), Houston</t>
  </si>
  <si>
    <t>Harris County, Houston-Galveston County  Area Council, Harris County Flood Control District (HCFCD), Houston, Gulf Coast Protection District</t>
  </si>
  <si>
    <t>Harris County, Harris County Flood Control District (HCFCD),  Jersey Village, Houston</t>
  </si>
  <si>
    <t>Harris County, Montgomery County, San Jacinto River Authority, Harris County Flood Control District (HCFCD)</t>
  </si>
  <si>
    <t>Harris County, Montgomery County, San Jacinto River Authority, Harris County Flood Control District (HCFCD), Houston</t>
  </si>
  <si>
    <t>Houston,  Southside Place,  West University Place, Harris County, Harris County Flood Control District (HCFCD)</t>
  </si>
  <si>
    <t>Harris County,  Harris County Flood Control District (HCFCD),  Houston</t>
  </si>
  <si>
    <t xml:space="preserve"> La Porte,  Pasadena, Harris County Flood Control District (HCFCD), Harris County</t>
  </si>
  <si>
    <t>Harris County Flood Control District (HCFCD), Harris County</t>
  </si>
  <si>
    <t>Fort Bend County, Harris County, Harris County Flood Control District (HCFCD)</t>
  </si>
  <si>
    <t>Harris County, Harris County Flood Control District (HCFCD),  Baytown</t>
  </si>
  <si>
    <t>Houston, Harris County Flood Control District (HCFCD), Harris County</t>
  </si>
  <si>
    <t xml:space="preserve">Friendswood, Harris County, Harris County Flood Control District (HCFCD), Galveston County </t>
  </si>
  <si>
    <t>Chambers, Harris</t>
  </si>
  <si>
    <t>Harris, Waller</t>
  </si>
  <si>
    <t>Harris,  Fort Bend,  Brazoria,  Galveston</t>
  </si>
  <si>
    <t>06000107</t>
  </si>
  <si>
    <t>06000077</t>
  </si>
  <si>
    <t>06000087, 06000090, 06000088, 06000089</t>
  </si>
  <si>
    <t>06000076, 06000075, 06000077, 06000080</t>
  </si>
  <si>
    <t>06000106, 06000095, 06000098</t>
  </si>
  <si>
    <t>06000028, 06000026, 06000030</t>
  </si>
  <si>
    <t>06000095,  06000098,  06000106</t>
  </si>
  <si>
    <t>06000083,  06000085</t>
  </si>
  <si>
    <t>06000097,  06000098,  06000103,  06000102,  06000104</t>
  </si>
  <si>
    <t>06000031,  06000030,  06000037,  06000042,  06000041,  06000044</t>
  </si>
  <si>
    <t>06000029,  06000031,  06000095,  06000087,  06000082,  06000079,  06000081,  06000078,  06000093</t>
  </si>
  <si>
    <t>06000024,  06000023,  06000055,  06000070</t>
  </si>
  <si>
    <t>06000025,  06000091,  06000095,  06000097,  06000094,  06000090,  06000092. 06000088,  06000093,  06000096</t>
  </si>
  <si>
    <t>06000097,  06000098,  06000103,  06000104,  06000105</t>
  </si>
  <si>
    <t>06000095,  06000086,  06000085,  06000107,  06000109,  06000106</t>
  </si>
  <si>
    <t>06000090, 06000081, 06000089, 06000093</t>
  </si>
  <si>
    <t>120401040203</t>
  </si>
  <si>
    <t>120401040201</t>
  </si>
  <si>
    <t>120401040601, 120401040604, 120401040602, 120401040603</t>
  </si>
  <si>
    <t>120401040202, 120401040201, 120401040203, 120401040303</t>
  </si>
  <si>
    <t>120402040100, 120401040703, 120401040706</t>
  </si>
  <si>
    <t>120401020103, 120401020101, 120401020105</t>
  </si>
  <si>
    <t>120401040703,  120402040100</t>
  </si>
  <si>
    <t>120401040401,  120401040501</t>
  </si>
  <si>
    <t>120401040705,  120401040706,  120402030104,  120402030105,  120402030106</t>
  </si>
  <si>
    <t>120401020105,  120401020106,  120401020205,  120401020209,  120401020210,  120401020212</t>
  </si>
  <si>
    <t>120401020104,  120401020106,  120401040301,  120401040302,  120401040304,  120401040305,  120401040601,  120401040701,  120401040703</t>
  </si>
  <si>
    <t>120401010404,  120401010501,  120401030110,  120401030402</t>
  </si>
  <si>
    <t>120401010502,  120401040602,  120401040604,  120401040605,  120401040606,  120401040701,  120401040702,  120401040703,  120401040704,  120401040705</t>
  </si>
  <si>
    <t>120401040705,  120401040706,  120402030105,  120402030106,  120402030200</t>
  </si>
  <si>
    <t>120401040501,  120401040502,  120401040703,  120402040100,  120402040200,  120402040400</t>
  </si>
  <si>
    <t>120401040604, 120401040304, 120401040603, 120401040701</t>
  </si>
  <si>
    <t>Brazoria County, Galveston County , Harris County, Harris County Flood Control District (HCFCD)</t>
  </si>
  <si>
    <t>Brazoria County,  Pearland, Friendswood, Galveston County , West Brazoria County Drainage District</t>
  </si>
  <si>
    <t>Brazoria County, Chambers County, Galveston County , Gulf Coast Protection District, Liberty County WCID#1</t>
  </si>
  <si>
    <t>Brazoria County, West Brazoria County Drainage District,  Manvel</t>
  </si>
  <si>
    <t>Brazoria County</t>
  </si>
  <si>
    <t>Brazoria County, West Brazoria County Drainage District,  Alvin</t>
  </si>
  <si>
    <t>Galveston County, Galveston, Gulf Coast Waste Disposal Authority, Houston-Galveston Area Council, Gulf Coast Protection District</t>
  </si>
  <si>
    <t>12040204</t>
  </si>
  <si>
    <t>12040104</t>
  </si>
  <si>
    <t>12040204,12040104</t>
  </si>
  <si>
    <t>12040102,12040104</t>
  </si>
  <si>
    <t>12040103</t>
  </si>
  <si>
    <t>12040101</t>
  </si>
  <si>
    <t>12040101,12040102,12040104</t>
  </si>
  <si>
    <t>12040104,12040103,12040102,12040101,12040203</t>
  </si>
  <si>
    <t>12040204,12040203,12040104</t>
  </si>
  <si>
    <t>12040102</t>
  </si>
  <si>
    <t>12040104, 12040204</t>
  </si>
  <si>
    <t>12040104, 12040203</t>
  </si>
  <si>
    <t>12040102, 12040104</t>
  </si>
  <si>
    <t>12040101, 12040103</t>
  </si>
  <si>
    <t>12040101, 12040104</t>
  </si>
  <si>
    <t>Harris County Flood Control District (HCFCD), Harris County, City of Pasadena, City of Deer Park</t>
  </si>
  <si>
    <t>Other (25%)</t>
  </si>
  <si>
    <t>Bonds/Other Financing (25%)</t>
  </si>
  <si>
    <t>Other (35%)</t>
  </si>
  <si>
    <t>Entity Budget/Funds (100%)</t>
  </si>
  <si>
    <t>063000065</t>
  </si>
  <si>
    <t>G103-05-00 St. Charles Place Project S-3</t>
  </si>
  <si>
    <t>8-ft by 4-ft RCB storm sewer is proposed east of the SJRA canal starting at the intersection of Saint Cecilia and Zinn Drive, extending southward for roughly 1400 feet, and ending at the location of the existing Siphon 21 at tributary G103-05-00</t>
  </si>
  <si>
    <t>063000066</t>
  </si>
  <si>
    <t>G103-05-02.1 Arcadian Gardens Project, alt S-4</t>
  </si>
  <si>
    <t>The Holly Road storm sewer is an 8-ft by 2-ft RCB, starting at Cypress Drive and extending 920 feet south to Tributary G103-05-02.1. The channel modification is a 5-ft deep channel extending 500 feet west, with an 8-ft bottom width and 4H:1V side slope</t>
  </si>
  <si>
    <t>063000067</t>
  </si>
  <si>
    <t>G103-09 and G103-05 Flood Risk Reduction Project for Barrett Station Area, S-1</t>
  </si>
  <si>
    <t>Storm sewer is 12ft x 3ft RCB- at Jean Lafitte Dr extending W to Sandman Ave then along Milo Dr outfalling to FM 1942 proposed system. FM 1942 is 15ft x 6ft RCB @ Jean Lafitte Dr extending E to Crosby Lynchburg Rd and outfalling to G103-09-01</t>
  </si>
  <si>
    <t>063000068</t>
  </si>
  <si>
    <t>G103-07-00 Sheldon Area Project, PA4</t>
  </si>
  <si>
    <t>The project would involve channel conveyance improvements along tributaries G103-07-00 and G103-07-02. Both channel segments are proposed to be widened, deepened, and concrete lined</t>
  </si>
  <si>
    <t>063000069</t>
  </si>
  <si>
    <t>G103-24-00 Atascocita Area Project, PA1</t>
  </si>
  <si>
    <t>PA1 involves culvert and channel conveyance improvements along tributary G103-24-00 in the Atascocita area.</t>
  </si>
  <si>
    <t>063000070</t>
  </si>
  <si>
    <t>Q130-00-00 Channel Improvement PER and Design, alternative 3</t>
  </si>
  <si>
    <t>Alternative 3 proposes 3,300 linear feet of a natural stable channel design improvements and two detention basins.</t>
  </si>
  <si>
    <t>063000071</t>
  </si>
  <si>
    <t>Preliminary Engineering Study for Q122-00-00</t>
  </si>
  <si>
    <t>Excavation of two (2) stormwater detention_x000D_
basins on and offline of channel Q122-00-00.</t>
  </si>
  <si>
    <t>063000072</t>
  </si>
  <si>
    <t>TLV Drainage Improvement Project</t>
  </si>
  <si>
    <t>Replaces undersized drainage systems along Honey Oaks, Manorfield, Laurel Grove, and Forest Lake Drives, outfalling to Armand Bayou. Honey Oaks upsized to 60” RCP; Manorfield and Forest Lake to 36”-60” RCP; Laurel Grove and Forest Lake to 48”-60” RCP.</t>
  </si>
  <si>
    <t>063000073</t>
  </si>
  <si>
    <t>Bear/Panther Branch Drainage Improvements project</t>
  </si>
  <si>
    <t>The proposed drainage improvements aim to reduce flood extents and increase mobility during large rain events by widening channels on Bear Branch and Panther Branch, clearing overbank areas, and adding inline detention basins for floodplain storage</t>
  </si>
  <si>
    <t>063000074</t>
  </si>
  <si>
    <t>Cypress Ditch Conveyance Improvement Project</t>
  </si>
  <si>
    <t>The conveyance capacity of Cypress Ditch will be increased with a 117-acre-foot (South Pond) and a 50-acre-foot (North Pond) detention facility, connected by four 48-inch reinforced concrete equalizer pipes at each pond connection</t>
  </si>
  <si>
    <t>063000076</t>
  </si>
  <si>
    <t>P125-00-00 Flood Risk Reduction Project Bundle, project 1</t>
  </si>
  <si>
    <t>ROW Acquisition, Design, and Construction of Two Flood Risk Reduction Projects on P125-00-00, P125-04-00 and P125-03-00 (2018 Bond Project Z-03)</t>
  </si>
  <si>
    <t>063000077</t>
  </si>
  <si>
    <t>P126-00-00 Flood Risk Reduction Project, project 3</t>
  </si>
  <si>
    <t>Phase 1 provides detention mitigation for channel-wide improvements in Phase 2. Phase 2 addresses out-of-bank flooding and overflow by increasing P126-00-00 channel-wide system capacity and conveyance.</t>
  </si>
  <si>
    <t>063000078</t>
  </si>
  <si>
    <t>G103-09-01 Barrett Settlement and St. Charles Place Project S-2</t>
  </si>
  <si>
    <t>12x4ft RCB from FM 1942 extends to 5ft deep, 10ft bottom channel then to 12x6ft RCB. 12x5ft RCB from Saint Cecilia &amp; Zinn D extends N to new siphon. 15x6ft RCB along Barrett Rd extends W to 12ft deep, 16ft bottom channel to new storm sewer to G103-09-01</t>
  </si>
  <si>
    <t>063000079</t>
  </si>
  <si>
    <t>E116-00-00 Flood Risk Reduction Project Phase 2</t>
  </si>
  <si>
    <t>E116-05-03 channel lining, larger culverts, micro-detention in medians, storm sewers connecting median sections. E116-05-00 siltation removal, upsize box culverts, storm drainage expansion. E116-00-00 widening, upsize culvert, south detention enlargement</t>
  </si>
  <si>
    <t>063000080</t>
  </si>
  <si>
    <t>Q534-01-00 Detention Basin Design and Construction, Phase 1 improvemnets</t>
  </si>
  <si>
    <t>Phase 1 improvements involve constructing inflow structures, outfall structure, and the wet-bottom portion of the ultimate basin configuration.</t>
  </si>
  <si>
    <t>063000081</t>
  </si>
  <si>
    <t>Saltwater Ditch Subwatershed Flood Risk Reduction Project</t>
  </si>
  <si>
    <t>Harris County Public Infrastructure Department (HCPID) is proposing to improve the Salt Water Ditch (HCFCD Unit # C118-00-00) from just east of Calhoun Road downstream to the channel outlet at Sims Bayou (HCFCD Unit # C100-00-00)</t>
  </si>
  <si>
    <t>063000082</t>
  </si>
  <si>
    <t>Channel Conveyance and Stormwater Detention Improvements for Q136-00-00, alternative 1</t>
  </si>
  <si>
    <t>1,130 feet of channel improvements between XS 217125 and 216288, and an 82 ac-ft detention basin on a vacant lot for sale east of the channel</t>
  </si>
  <si>
    <t>063000083</t>
  </si>
  <si>
    <t>City of Houston Southland Drainage Improvements</t>
  </si>
  <si>
    <t>The project would involves upsizing storm sewer where necessary to reduce overland ponding within the project area and proposed pond.</t>
  </si>
  <si>
    <t>063000084</t>
  </si>
  <si>
    <t>Vince Bayou Channel Conveyance Improvements PER (I100-00-00-E001), Alternative 1</t>
  </si>
  <si>
    <t>The project would involve five proposed detention basins (WP-01, WP-02, WP-03, WP-04 and WP-05) and two sections of channel improvements adjacent to WP-01 and WP-05.</t>
  </si>
  <si>
    <t>063000085</t>
  </si>
  <si>
    <t>C106 - FMS, FMN, GT Alt 7</t>
  </si>
  <si>
    <t>Places 4-12x12 RCBs in C106-10-00 and C106-10-01 channels from Theta St to C106-00-00, and a bypass along Hartsook Rd with 2-8x4 RCBs. Provides additional storage and optimizes channel WSEs for maximum benefit to neighborhoods</t>
  </si>
  <si>
    <t>063000086</t>
  </si>
  <si>
    <t>City of Houston Westbury CIP Project</t>
  </si>
  <si>
    <t>Westbury CIP Project includes replacing/upsizing storm sewers &amp; inlets for 2-year storm flows. A parcel on Beaudry Dr. will be used for a new outfall to Willow Waterhole Bayou, reducing flow to Hillcroft St. HCFCD Unit D140-05-02 to have 2yr capacity</t>
  </si>
  <si>
    <t>063000087</t>
  </si>
  <si>
    <t>City of Houston Kirkwood/Nottingham Drainage Improvements</t>
  </si>
  <si>
    <t xml:space="preserve"> 4,000 LF of 8’x10’ Box Culvert (7.35 ac-ft), 24,700 LF of 78” RCP (18.80 ac-ft), and a 3.81 ac (total property required) Detention Pond (22.45 ac-ft)</t>
  </si>
  <si>
    <t>063000088</t>
  </si>
  <si>
    <t>City of Houston Spring Shadow South Drainage Imporvements</t>
  </si>
  <si>
    <t>Upgrade drainage system and adding inline-detention Storage.</t>
  </si>
  <si>
    <t>063000089</t>
  </si>
  <si>
    <t>Q128-00-00 Channel Conveyance Improvements</t>
  </si>
  <si>
    <t>Bench Excavation Channel design from Adlong School Rd bridge to 1.4 miles downstream of Q128-00-00 for a 5-yr system capacity. Downstream improvements transition to existing channel, containing the 5-yr WSEL within the channel without overbank spilling</t>
  </si>
  <si>
    <t>063000090</t>
  </si>
  <si>
    <t>City of Houston Richmond Plaza Drainage Improvements</t>
  </si>
  <si>
    <t>Reduces 10-year ponding within Houston’s ROW &amp; includes detention. The lowered field area remains a multi-use park/detention. It includes storm sewer improvements, including an 8x8-ft line along Chimney Rock Rd with a restrictor</t>
  </si>
  <si>
    <t>063000091</t>
  </si>
  <si>
    <t>City of Houston Huntington Village Drainage Improvements</t>
  </si>
  <si>
    <t>Project provides for design and construction of storm drainage improvements, necessary concrete paving for street replacement, curbs, sidewalks, driveways, and street lights to serve the Huntington Village subdivisions</t>
  </si>
  <si>
    <t>063000092</t>
  </si>
  <si>
    <t>Scott Street - OST to Brays Projects 1,2,and 3</t>
  </si>
  <si>
    <t>5 RR Crossing Improvements, Kuhlman Gully US expansion, Kuhlman Gully DS pond, Griggs Pond. Improvements to OST/Griggs, Cullen, Scott St, Calhoun Pond, Mainer St, drainage easement, St Augustine, Dixie Dr, Rebecca St Pond &amp; Beech White Park Pond</t>
  </si>
  <si>
    <t>063000480</t>
  </si>
  <si>
    <t>Kilgore Regional Detention Atlas 14 Upgrade</t>
  </si>
  <si>
    <t>Improve the existing system of the Kilgore Regional Detention project to confine flows from the Atlas-14 100-year event. Detention Ponds and channel improvements are included as part of the project's scope.</t>
  </si>
  <si>
    <t>063000481</t>
  </si>
  <si>
    <t>Staples Drive Improvements</t>
  </si>
  <si>
    <t>Install a trunkline at Staples Drive for alleviating flooding in the neighborhood. Channel improvements are to be completed downstream of the trunkline along Horsepen Bayou to eliminate impacts.</t>
  </si>
  <si>
    <t>063000482</t>
  </si>
  <si>
    <t>Saw Pit Gully Crossing Improvements</t>
  </si>
  <si>
    <t>Upgrade the culvert crossing at FM 1405 as well as select crossings downstream along Saw Pit Gully. Channel improvements are to be completed alongside the upgrades to eliminate impacts.</t>
  </si>
  <si>
    <t>063000483</t>
  </si>
  <si>
    <t>Smith Gully and Barbers Hill Ditch</t>
  </si>
  <si>
    <t>Channel improvements for 100-year capacity in Smith Gully and Barbers Hill Ditch.</t>
  </si>
  <si>
    <t>06000001,06000011,06000012,06000015</t>
  </si>
  <si>
    <t>06000001,06000003,06000004,06000015</t>
  </si>
  <si>
    <t>06000001,06000003,06000004,06000011,06000012,06000015</t>
  </si>
  <si>
    <t>06000001,06000015</t>
  </si>
  <si>
    <t>Harris, Liberty</t>
  </si>
  <si>
    <t>Chambers</t>
  </si>
  <si>
    <t>12040203</t>
  </si>
  <si>
    <t>12040103, 12040203</t>
  </si>
  <si>
    <t>120401040704</t>
  </si>
  <si>
    <t>120401040702, 120401040704</t>
  </si>
  <si>
    <t>120401010502, 120401010501, 120401040602</t>
  </si>
  <si>
    <t>120402030103, 120402030102</t>
  </si>
  <si>
    <t>120402030104, 120401040705, 120401040704</t>
  </si>
  <si>
    <t>120401020209, 120401020211, 120401020212</t>
  </si>
  <si>
    <t>120401040401, 120401040402</t>
  </si>
  <si>
    <t>120401040604, 120401040605</t>
  </si>
  <si>
    <t>120401040304, 120401040302</t>
  </si>
  <si>
    <t>120402030102</t>
  </si>
  <si>
    <t>120401040502</t>
  </si>
  <si>
    <t>120401030205, 120402030102</t>
  </si>
  <si>
    <t>120402040100, 120401040502, 120401040703</t>
  </si>
  <si>
    <t>120401040303, 120401040302</t>
  </si>
  <si>
    <t>120402030103, 120402030104, 120402030102, 120401040704</t>
  </si>
  <si>
    <t>120402030106</t>
  </si>
  <si>
    <t>120302030304, 120402030105, 120402030104</t>
  </si>
  <si>
    <t>06000096</t>
  </si>
  <si>
    <t>06000094, 06000096</t>
  </si>
  <si>
    <t>06000025, 06000024, 06000088</t>
  </si>
  <si>
    <t>06000101, 06000100</t>
  </si>
  <si>
    <t>06000097, 06000096, 06000102</t>
  </si>
  <si>
    <t>06000041, 06000043, 06000044</t>
  </si>
  <si>
    <t>06000084, 06000083</t>
  </si>
  <si>
    <t>06000091, 06000090</t>
  </si>
  <si>
    <t>06000100</t>
  </si>
  <si>
    <t>06000086</t>
  </si>
  <si>
    <t>06000060, 06000100</t>
  </si>
  <si>
    <t>06000095, 06000086, 06000106</t>
  </si>
  <si>
    <t>06000083</t>
  </si>
  <si>
    <t>06000079, 06000080</t>
  </si>
  <si>
    <t>06000096, 06000102, 06000101, 06000100</t>
  </si>
  <si>
    <t>06000104</t>
  </si>
  <si>
    <t>06000103, 06000102</t>
  </si>
  <si>
    <t>Harris, San Jacinto Region Boundary, Gulf Coast Waste Disposal Authority, Port of Houston Authority, Harris County Flood Control District, Houston-Galveston Area Council, Coastal Water Authority, Harris County MUD 50, Lago Bello MUD 1, Gulf Coast Protection District</t>
  </si>
  <si>
    <t>Harris, San Jacinto Region Boundary, Gulf Coast Waste Disposal Authority, Port of Houston Authority, Harris County Flood Control District, Houston-Galveston Area Council, Coastal Water Authority, Harris County MUD 50, Arcadian Gardens MUD, Gulf Coast Protection District</t>
  </si>
  <si>
    <t>Harris, San Jacinto Region Boundary, Gulf Coast Waste Disposal Authority, Port of Houston Authority, Harris County Flood Control District, Houston-Galveston Area Council, Northeast Harris County MUD 1, Coastal Water Authority, Sheldon Road MUD, Gulf Coast Protection District</t>
  </si>
  <si>
    <t>Harris, Houston, San Jacinto Region Boundary, Gulf Coast Waste Disposal Authority, Port of Houston Authority, Harris County Flood Control District, Houston-Galveston Area Council, Coastal Water Authority, Harris County MUD 106, Harris County MUD 153, Harris County MUD 132, Harris County MUD 152, Harris County MUD 151, Harris County MUD 494, Harris County MUD 109, Gulf Coast Protection District</t>
  </si>
  <si>
    <t>Harris, Liberty, San Jacinto Region Boundary, Liberty County Drainage District, Gulf Coast Waste Disposal Authority, Port of Houston Authority, Harris County Flood Control District, Houston-Galveston Area Council, Coastal Water Authority, Harris County MUD 554, Trinity River Authority of Texas, Gulf Coast Protection District</t>
  </si>
  <si>
    <t>Chambers, Harris, San Jacinto Region Boundary, Gulf Coast Waste Disposal Authority, Port of Houston Authority, Harris County Flood Control District, Houston-Galveston Area Council, Coastal Water Authority, Harris County MUD 50, Harris County MUD 213, Baytown Area Water Authority, Lago Bello MUD 1, Harris County MUD 555, Trinity River Authority of Texas, Gulf Coast Protection District</t>
  </si>
  <si>
    <t>Harris, El Lago, Pasadena, Taylor Lake Village, San Jacinto Region Boundary, Gulf Coast Waste Disposal Authority, Port of Houston Authority, Harris County Flood Control District, Houston-Galveston Area Council, Clear Lake City Water Authority, Coastal Water Authority, Gulf Coast Protection District</t>
  </si>
  <si>
    <t>Montgomery, Conroe, Woodlands Water Agency, The Woodlands, San Jacinto Region Boundary, San Jacinto River Authority, Houston-Galveston Area Council, Montgomery County MUD 85, The Woodlands MUD 1, Montgomery County MUD 68, Montgomery County MUD 7, The Woodlands Metro Center MUD, Montgomery County MUD 86, Montgomery County MUD 66, Montgomery County MUD 46, Montgomery County MUD 47, Montgomery County MUD 67, Montgomery County MUD 60</t>
  </si>
  <si>
    <t>Harris, Houston, Bellaire, San Jacinto Region Boundary, Gulf Coast Waste Disposal Authority, Port of Houston Authority, Harris County Flood Control District, Houston-Galveston Area Council, Coastal Water Authority, Gulf Coast Protection District</t>
  </si>
  <si>
    <t>Harris, Houston, San Jacinto Region Boundary, Gulf Coast Waste Disposal Authority, Port of Houston Authority, Harris County Flood Control District, Houston-Galveston Area Council, Harris County MUD 439, Coastal Water Authority, Gulf Coast Protection District</t>
  </si>
  <si>
    <t>Harris, San Jacinto Region Boundary, Gulf Coast Waste Disposal Authority, Port of Houston Authority, Harris County Flood Control District, Houston-Galveston Area Council, Coastal Water Authority, Harris County MUD 50, Gulf Coast Protection District</t>
  </si>
  <si>
    <t>Harris, Houston, San Jacinto Region Boundary, Gulf Coast Waste Disposal Authority, Port of Houston Authority, Harris County Flood Control District, Houston-Galveston Area Council, Coastal Water Authority, Gulf Coast Protection District</t>
  </si>
  <si>
    <t>Harris, San Jacinto Region Boundary, Gulf Coast Waste Disposal Authority, Port of Houston Authority, Harris County Flood Control District, Houston-Galveston Area Council, Harris County MUD 557, Coastal Water Authority, Gulf Coast Protection District</t>
  </si>
  <si>
    <t>Harris, Houston, San Jacinto Region Boundary, Gulf Coast Waste Disposal Authority, Port of Houston Authority, Harris County Flood Control District, Houston-Galveston Area Council, Harris County Improvement District 20, Coastal Water Authority, Harris County Improvement District 10A, Gulf Coast Protection District</t>
  </si>
  <si>
    <t>Harris, San Jacinto Region Boundary, Gulf Coast Waste Disposal Authority, Port of Houston Authority, Harris County Flood Control District, Houston-Galveston Area Council, Coastal Water Authority, Pine Bough PUD, Harris-Liberty Counties MUD 1, Robin PUD, Harris County MUD 506, Gulf Coast Protection District, Liberty County Water Control District 1</t>
  </si>
  <si>
    <t>Harris, Houston, San Jacinto Region Boundary, Gulf Coast Waste Disposal Authority, Greater Southeast Management District, Port of Houston Authority, Harris County Flood Control District, Houston-Galveston Area Council, Coastal Water Authority, Gulf Coast Protection District</t>
  </si>
  <si>
    <t>Harris, South Houston, Houston, Pasadena, San Jacinto Region Boundary, Gulf Coast Waste Disposal Authority, Port of Houston Authority, Harris County Flood Control District, Houston-Galveston Area Council, Coastal Water Authority, Gulf Coast Protection District</t>
  </si>
  <si>
    <t>Harris, Houston, San Jacinto Region Boundary, Gulf Coast Waste Disposal Authority, Port of Houston Authority, Harris County Flood Control District, Houston-Galveston Area Council, Harris County Improvement District 5, Coastal Water Authority, Gulf Coast Protection District</t>
  </si>
  <si>
    <t>Harris, Houston, San Jacinto Region Boundary, Gulf Coast Waste Disposal Authority, Spring Branch Management District, Port of Houston Authority, Harris County Flood Control District, Houston-Galveston Area Council, Coastal Water Authority, Gulf Coast Protection District</t>
  </si>
  <si>
    <t>Harris, Liberty, San Jacinto Region Boundary, Liberty County Drainage District, Gulf Coast Waste Disposal Authority, Port of Houston Authority, Harris County Flood Control District, Houston-Galveston Area Council, Coastal Water Authority, Harris County MUD 554, Trinity River Authority of Texas, Gulf Coast Protection District, Liberty County Water Control District 1</t>
  </si>
  <si>
    <t>Fort Bend, Harris, Houston, San Jacinto Region Boundary, San Jacinto River Authority, Fort Bend County Drainage District, Gulf Coast Waste Disposal Authority, International Management District, Port of Houston Authority, Harris County Flood Control District, Houston-Galveston Area Council, Coastal Water Authority, Gulf Coast Protection District</t>
  </si>
  <si>
    <t>Harris, Houston, San Jacinto Region Boundary, Gulf Coast Waste Disposal Authority, Greater Southeast Management District, Port of Houston Authority, Harris County Flood Control District, Houston-Galveston Area Council, Coastal Water Authority, Harris County Improvement District 10A, Gulf Coast Protection District</t>
  </si>
  <si>
    <t>Chambers, Baytown, San Jacinto Region Boundary, Gulf Coast Waste Disposal Authority, Houston-Galveston Area Council, Chambers County Improvement District 3, Chambers County MUD 1, Coastal Water Authority, Baytown Area Water Authority, Trinity River Authority of Texas, Gulf Coast Protection District, Chambers County Improvement District 2</t>
  </si>
  <si>
    <t>Chambers, Mont Belvieu, San Jacinto Region Boundary, Gulf Coast Waste Disposal Authority, Houston-Galveston Area Council, Coastal Water Authority, Baytown Area Water Authority, Trinity River Authority of Texas, Gulf Coast Protection District</t>
  </si>
  <si>
    <t>City of Taylor Lake Village</t>
  </si>
  <si>
    <t>San Jacinto River Authority</t>
  </si>
  <si>
    <t>City of Bellaire</t>
  </si>
  <si>
    <t>Chambers County</t>
  </si>
  <si>
    <t>063000093</t>
  </si>
  <si>
    <t>Lake Creek - Garrett's Creek Detention</t>
  </si>
  <si>
    <t>Design, land acquisition, and construction of a dry dam on Garrett's Creek to provide 16,850 acre-feet of storage during storm events and mitigate flood risk along Lake Creek.</t>
  </si>
  <si>
    <t>063000094</t>
  </si>
  <si>
    <t>Lake Creek - Little Caney Creek Detention</t>
  </si>
  <si>
    <t>Design, land acquisition, and construction of a dry dam on Little Caney Creek to provide 17,500 acre-feet of storage during storm events and mitigate flood risk along Lake Creek.</t>
  </si>
  <si>
    <t>Lake Creek - Caney Creek Detention</t>
  </si>
  <si>
    <t>Design, land acquisition, and construction of a dry dam on Caney Creek to reduce flooding, provide 19,750 acre-feet of storage during storm events, and mitigate flood risk along Caney and Lake Creek.</t>
  </si>
  <si>
    <t>063000095</t>
  </si>
  <si>
    <t>Spring Creek I-45 Channelization</t>
  </si>
  <si>
    <t>Design, land acquisition, and construction of channel conveyance improvements on Spring Creek from I-45 to approximately 4 miles downstream of Riley Fuzzel Road to increase conveyance capacity.</t>
  </si>
  <si>
    <t>063000096</t>
  </si>
  <si>
    <t>Spring Creek Walnut Creek Detention</t>
  </si>
  <si>
    <t>Design, land acquisition, and construction of dry dam detention facility on Walnut, to provide approximately 7,200 acre-ft of storage during storm events and reduce flood risk on Spring Creek.</t>
  </si>
  <si>
    <t>063000097</t>
  </si>
  <si>
    <t>Spring Creek Woodlands Channelization (200-ft)</t>
  </si>
  <si>
    <t xml:space="preserve">Design, land acquisition, and construction of channel conveyance improvements on Spring Creek from Kuykendahl Road to Willow Creek confluence to increase conveyance capacity. </t>
  </si>
  <si>
    <t>Spring Creek Birch Creek Detention</t>
  </si>
  <si>
    <t>Design, land acquisition, and construction of dry dam detention facility on Birch Creek, to provide approximately 4,800 acre-ft of storage during storm events and reduce flood risk on Spring Creek.</t>
  </si>
  <si>
    <t>Montgomery,Grimes</t>
  </si>
  <si>
    <t>12040101, 12040102, 12040104, 12070101, 12070104</t>
  </si>
  <si>
    <t>120401010101,120401010301,120401010302,120401010303,120401010103,120401010203,120401010304,120401010205</t>
  </si>
  <si>
    <t>06000001,06000001,06000012,06000013,06000014,06000003,06000007,06000015,06000009</t>
  </si>
  <si>
    <t>120401030110,120401030102,120401030108,120401030101,120401030103,120401030105,120401030106,120401030107,120401030109,120401030402,120401030303,120401030304,120401030401</t>
  </si>
  <si>
    <t>06000055,06000016,06000017,06000018,06000019,06000020,06000021,06000024,06000023,06000036,06000026,06000030,06000032,06000033,06000034,06000035,06000037,06000039,06000038,06000042,06000040,06000041,06000043,06000044,06000045,06000088</t>
  </si>
  <si>
    <t>San Jacinto River Authority, Harris County Flood Control District, Montgomery County, City of Houston, Grimes County</t>
  </si>
  <si>
    <t>San Jacinto River Authority, Harris County Flood Control District, Montgomery County, City of Houston</t>
  </si>
  <si>
    <t>San Jacinto River Authority, Harris County Flood Control District, Montgomery County, City of Houston, Waller County</t>
  </si>
  <si>
    <t>FMP has been split into individual projects.</t>
  </si>
  <si>
    <t>063000099</t>
  </si>
  <si>
    <t>063000098</t>
  </si>
  <si>
    <t>Clear Creek Mid reach (Based on 2012 GRR) Updated Plan (2018 Bond Projects C-03 and F-02)</t>
  </si>
  <si>
    <t>The proposed project includes channel improvements and inline detention from Cullen Boulevard to Pearland Parkway along with additional offline detention basins to mitigate for impacts from additional conveyance in the mainstem of Clear Creek.</t>
  </si>
  <si>
    <t>Montgomery County, Grimes County, San Jacinto River Authority, City og Houston, Harris County Flood Control District (HCFCD)</t>
  </si>
  <si>
    <t>Brazoria County,  Galveston County,  Fort Bend County,  Harris County, Nassau Bay,  Missouri City,  Pearland,  Clear Lake Shores,  Friendswood,  Bellaire, Houston,  El Lago,  Manvel,  Alvin,  Brookside Village,  La Marque,  Webster,  Pasadena,  Kemah,  Seabrook,  Shoreacres,  Taylor Lake Village, San Jacinto Region Boundary</t>
  </si>
  <si>
    <t>Harris County, Harris County Flood Control District (HCFCD)</t>
  </si>
  <si>
    <t>Port of Houston Authority, Harris County Flood Control District, Houston-Galveston Area Council, Harris, Harris County MUD 148, Harris County MUD 421, Harris County Improvement District 15, Harris County MUD 427, Harris County MUD 428, Harris County MUD 429, Harris County MUD 342, Harris County FWSD 6, Harris County MUD 425, Harris County MUD 426, Harris County MUD 53, Harris County MUD 285, Harris County WCID 36, Harris County FWSD 47, Harris County MUD 344, Harris County FWSD 51, Harris County MUD 403, Harris County WCID 84, Harris County MUD 8, Houston, San Jacinto Region Boundary</t>
  </si>
  <si>
    <t xml:space="preserve">Reduce flooding in the Caney Creek Watershed by implementing channel improvements to increase capacity and regional detention to reduce discharges. Channel improvements must be constructed with one, or both, of the recommended detention facilities. </t>
  </si>
  <si>
    <t>Design, land acquisition, and construction of a dry dam on Winters Bayou to reduce flooding in the East Fork watershed, capturing runoff and mitigating flood risk.</t>
  </si>
  <si>
    <t xml:space="preserve">Reduce flooding in the Peach Creek Watershed by implementing channel improvements to increase capacity and regional detention to provide storage. Channel improvements must be constructed with one, or both, of the recommended detention facilities. </t>
  </si>
  <si>
    <t>Reduce flooding in the West Fork San Jacinto River Watershed by implementing channel improvements to increase capacity. Channel improvements must be constructed with one, or multiple, of the Lake Creek and Spring Creek detention facilities listed as indiv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</si>
</sst>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s>
  <fonts count="9" x14ac:knownFonts="1">
    <font>
      <sz val="11"/>
      <color theme="1"/>
      <name val="Calibri"/>
      <family val="2"/>
      <scheme val="minor"/>
    </font>
    <font>
      <sz val="11"/>
      <color theme="1"/>
      <name val="Calibri"/>
      <family val="2"/>
      <scheme val="minor"/>
    </font>
    <font>
      <b/>
      <sz val="12"/>
      <color rgb="FFFFFFFF"/>
      <name val="Calibri"/>
      <family val="2"/>
      <scheme val="minor"/>
    </font>
    <font>
      <b/>
      <sz val="12"/>
      <color theme="0"/>
      <name val="Calibri"/>
      <family val="2"/>
      <scheme val="minor"/>
    </font>
    <font>
      <sz val="10"/>
      <name val="Arial"/>
      <family val="2"/>
    </font>
    <font>
      <sz val="12"/>
      <name val="Calibri"/>
      <family val="2"/>
      <scheme val="minor"/>
    </font>
    <font>
      <sz val="8"/>
      <name val="Calibri"/>
      <family val="2"/>
      <scheme val="minor"/>
    </font>
    <font>
      <sz val="12"/>
      <color theme="1"/>
      <name val="Calibri"/>
      <family val="2"/>
      <scheme val="minor"/>
    </font>
    <font>
      <sz val="12"/>
      <color theme="0"/>
      <name val="Calibri"/>
      <family val="2"/>
      <scheme val="minor"/>
    </font>
  </fonts>
  <fills count="6">
    <fill>
      <patternFill patternType="none"/>
    </fill>
    <fill>
      <patternFill patternType="gray125"/>
    </fill>
    <fill>
      <patternFill patternType="solid">
        <fgColor rgb="FF304F72"/>
        <bgColor indexed="64"/>
      </patternFill>
    </fill>
    <fill>
      <patternFill patternType="solid">
        <fgColor theme="4" tint="0.79998168889431442"/>
        <bgColor indexed="64"/>
      </patternFill>
    </fill>
    <fill>
      <patternFill patternType="solid">
        <fgColor rgb="FF2F5E8D"/>
        <bgColor indexed="64"/>
      </patternFill>
    </fill>
    <fill>
      <patternFill patternType="solid">
        <fgColor rgb="FFFFFF00"/>
        <bgColor indexed="64"/>
      </patternFill>
    </fill>
  </fills>
  <borders count="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4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6" xfId="0" applyFont="1" applyBorder="1" applyAlignment="1">
      <alignment horizontal="center" vertical="center" wrapText="1"/>
    </xf>
    <xf numFmtId="3" fontId="5" fillId="0" borderId="6" xfId="0" applyNumberFormat="1" applyFont="1" applyBorder="1" applyAlignment="1">
      <alignment horizontal="center" vertical="center" wrapText="1"/>
    </xf>
    <xf numFmtId="2" fontId="5" fillId="0" borderId="6" xfId="2" applyNumberFormat="1" applyFont="1" applyFill="1" applyBorder="1" applyAlignment="1">
      <alignment horizontal="center" vertical="center" wrapText="1"/>
    </xf>
    <xf numFmtId="44" fontId="5" fillId="0" borderId="6" xfId="1"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7" xfId="0" applyFont="1" applyBorder="1" applyAlignment="1">
      <alignment horizontal="center" vertical="center" wrapText="1"/>
    </xf>
    <xf numFmtId="3" fontId="5" fillId="0" borderId="7" xfId="0" applyNumberFormat="1" applyFont="1" applyBorder="1" applyAlignment="1">
      <alignment horizontal="center" vertical="center" wrapText="1"/>
    </xf>
    <xf numFmtId="2" fontId="5" fillId="0" borderId="7" xfId="2" applyNumberFormat="1" applyFont="1" applyFill="1" applyBorder="1" applyAlignment="1">
      <alignment horizontal="center" vertical="center" wrapText="1"/>
    </xf>
    <xf numFmtId="44" fontId="5" fillId="0" borderId="7" xfId="1" applyFont="1" applyFill="1" applyBorder="1" applyAlignment="1">
      <alignment horizontal="center" vertical="center" wrapText="1"/>
    </xf>
    <xf numFmtId="3" fontId="5" fillId="0" borderId="0" xfId="0" applyNumberFormat="1" applyFont="1" applyAlignment="1">
      <alignment horizontal="left" vertical="center" wrapText="1"/>
    </xf>
    <xf numFmtId="0" fontId="5" fillId="0" borderId="0" xfId="0" applyFont="1" applyAlignment="1">
      <alignment horizontal="left" vertical="center" wrapText="1"/>
    </xf>
    <xf numFmtId="2" fontId="5" fillId="0" borderId="6"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2" fontId="3" fillId="2" borderId="4" xfId="0" applyNumberFormat="1" applyFont="1" applyFill="1" applyBorder="1" applyAlignment="1">
      <alignment horizontal="center" vertical="center" wrapText="1"/>
    </xf>
    <xf numFmtId="49" fontId="5" fillId="0" borderId="6" xfId="2" applyNumberFormat="1" applyFont="1" applyFill="1" applyBorder="1" applyAlignment="1">
      <alignment horizontal="center" vertical="center" wrapText="1"/>
    </xf>
    <xf numFmtId="49" fontId="5" fillId="0" borderId="7" xfId="2" applyNumberFormat="1" applyFont="1" applyFill="1" applyBorder="1" applyAlignment="1">
      <alignment horizontal="center" vertical="center" wrapText="1"/>
    </xf>
    <xf numFmtId="6" fontId="5" fillId="0" borderId="6" xfId="1" applyNumberFormat="1" applyFont="1" applyFill="1" applyBorder="1" applyAlignment="1">
      <alignment horizontal="center" vertical="center" wrapText="1"/>
    </xf>
    <xf numFmtId="6" fontId="5" fillId="0" borderId="7" xfId="1" applyNumberFormat="1" applyFont="1" applyFill="1" applyBorder="1" applyAlignment="1">
      <alignment horizontal="center" vertical="center" wrapText="1"/>
    </xf>
    <xf numFmtId="7" fontId="5" fillId="0" borderId="6" xfId="3" applyNumberFormat="1" applyFont="1" applyBorder="1" applyAlignment="1">
      <alignment horizontal="center" vertical="center" wrapText="1"/>
    </xf>
    <xf numFmtId="7" fontId="5" fillId="0" borderId="7" xfId="3" applyNumberFormat="1" applyFont="1" applyBorder="1" applyAlignment="1">
      <alignment horizontal="center" vertical="center" wrapText="1"/>
    </xf>
    <xf numFmtId="7" fontId="5" fillId="0" borderId="6" xfId="3"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7" fillId="0" borderId="0" xfId="0" applyFont="1" applyAlignment="1">
      <alignment horizontal="left" wrapText="1"/>
    </xf>
    <xf numFmtId="164" fontId="7" fillId="0" borderId="0" xfId="1" applyNumberFormat="1" applyFont="1" applyAlignment="1">
      <alignment horizontal="left" wrapText="1"/>
    </xf>
    <xf numFmtId="0" fontId="5" fillId="0" borderId="0" xfId="0" applyFont="1" applyAlignment="1">
      <alignment horizontal="left" wrapText="1"/>
    </xf>
    <xf numFmtId="164" fontId="5" fillId="0" borderId="0" xfId="1" applyNumberFormat="1" applyFont="1" applyAlignment="1">
      <alignment horizontal="left" wrapText="1"/>
    </xf>
    <xf numFmtId="0" fontId="7" fillId="3" borderId="0" xfId="0" applyFont="1" applyFill="1" applyAlignment="1">
      <alignment horizontal="left" vertical="center" wrapText="1"/>
    </xf>
    <xf numFmtId="164" fontId="7" fillId="3" borderId="0" xfId="0" applyNumberFormat="1" applyFont="1" applyFill="1" applyAlignment="1">
      <alignment horizontal="left" vertical="center" wrapText="1"/>
    </xf>
    <xf numFmtId="0" fontId="7" fillId="0" borderId="0" xfId="0" applyFont="1" applyAlignment="1">
      <alignment horizontal="left" vertical="center" wrapText="1"/>
    </xf>
    <xf numFmtId="164" fontId="7" fillId="0" borderId="0" xfId="0" applyNumberFormat="1" applyFont="1" applyAlignment="1">
      <alignment horizontal="left" vertical="center" wrapText="1"/>
    </xf>
    <xf numFmtId="0" fontId="7" fillId="0" borderId="0" xfId="0" applyFont="1" applyAlignment="1">
      <alignment wrapText="1"/>
    </xf>
    <xf numFmtId="0" fontId="7" fillId="5" borderId="0" xfId="0" applyFont="1" applyFill="1" applyAlignment="1">
      <alignment wrapText="1"/>
    </xf>
    <xf numFmtId="2" fontId="7" fillId="0" borderId="0" xfId="0" applyNumberFormat="1" applyFont="1" applyAlignment="1">
      <alignment wrapText="1"/>
    </xf>
    <xf numFmtId="0" fontId="8" fillId="4" borderId="7" xfId="0" applyFont="1" applyFill="1" applyBorder="1" applyAlignment="1">
      <alignment horizontal="center" wrapText="1"/>
    </xf>
    <xf numFmtId="0" fontId="7" fillId="0" borderId="0" xfId="0" applyFont="1" applyAlignment="1">
      <alignment vertical="center" wrapText="1"/>
    </xf>
    <xf numFmtId="0" fontId="5" fillId="0" borderId="0" xfId="0" applyFont="1" applyAlignment="1">
      <alignment vertical="center" wrapText="1"/>
    </xf>
    <xf numFmtId="0" fontId="7" fillId="3" borderId="0" xfId="0" applyFont="1" applyFill="1" applyAlignment="1">
      <alignment vertical="center" wrapText="1"/>
    </xf>
    <xf numFmtId="0" fontId="7" fillId="3" borderId="0" xfId="0" applyFont="1" applyFill="1" applyAlignment="1">
      <alignment wrapText="1"/>
    </xf>
    <xf numFmtId="0" fontId="5" fillId="5" borderId="7" xfId="2" applyFont="1" applyFill="1" applyBorder="1" applyAlignment="1">
      <alignment horizontal="center" vertical="center" wrapText="1"/>
    </xf>
    <xf numFmtId="0" fontId="5" fillId="3" borderId="7" xfId="2" applyFont="1" applyFill="1" applyBorder="1" applyAlignment="1">
      <alignment horizontal="center" vertical="center" wrapText="1"/>
    </xf>
  </cellXfs>
  <cellStyles count="4">
    <cellStyle name="Comma" xfId="3" builtinId="3"/>
    <cellStyle name="Currency" xfId="1" builtinId="4"/>
    <cellStyle name="Normal" xfId="0" builtinId="0"/>
    <cellStyle name="Normal 2" xfId="2" xr:uid="{D403688C-F8C6-4386-ACD8-6D14706AB5FF}"/>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9B8C-47F0-45BB-8B5D-C0C7ECA1740B}">
  <sheetPr codeName="Sheet2">
    <tabColor theme="9"/>
  </sheetPr>
  <dimension ref="A1:AG113"/>
  <sheetViews>
    <sheetView tabSelected="1" view="pageBreakPreview" topLeftCell="H1" zoomScale="80" zoomScaleNormal="80" zoomScaleSheetLayoutView="80" workbookViewId="0">
      <pane ySplit="2" topLeftCell="A3" activePane="bottomLeft" state="frozen"/>
      <selection pane="bottomLeft" activeCell="Q10" sqref="Q10"/>
    </sheetView>
  </sheetViews>
  <sheetFormatPr defaultColWidth="8.85546875" defaultRowHeight="15.75" x14ac:dyDescent="0.25"/>
  <cols>
    <col min="1" max="1" width="18.7109375" style="38" bestFit="1" customWidth="1"/>
    <col min="2" max="2" width="46" style="38" customWidth="1"/>
    <col min="3" max="3" width="68.28515625" style="38" customWidth="1"/>
    <col min="4" max="4" width="27.28515625" style="38" bestFit="1" customWidth="1"/>
    <col min="5" max="5" width="18.42578125" style="38" bestFit="1" customWidth="1"/>
    <col min="6" max="6" width="13.140625" style="38" bestFit="1" customWidth="1"/>
    <col min="7" max="7" width="51.5703125" style="38" bestFit="1" customWidth="1"/>
    <col min="8" max="8" width="59.5703125" style="38" bestFit="1" customWidth="1"/>
    <col min="9" max="10" width="19.140625" style="38" bestFit="1" customWidth="1"/>
    <col min="11" max="11" width="22" style="38" bestFit="1" customWidth="1"/>
    <col min="12" max="12" width="25.28515625" style="38" bestFit="1" customWidth="1"/>
    <col min="13" max="13" width="48.7109375" style="38" bestFit="1" customWidth="1"/>
    <col min="14" max="14" width="18.140625" style="38" bestFit="1" customWidth="1"/>
    <col min="15" max="15" width="32.85546875" style="38" bestFit="1" customWidth="1"/>
    <col min="16" max="16" width="18.5703125" style="38" bestFit="1" customWidth="1"/>
    <col min="17" max="17" width="21.7109375" style="40" bestFit="1" customWidth="1"/>
    <col min="18" max="18" width="25.140625" style="38" bestFit="1" customWidth="1"/>
    <col min="19" max="19" width="19.42578125" style="38" bestFit="1" customWidth="1"/>
    <col min="20" max="20" width="23" style="38" bestFit="1" customWidth="1"/>
    <col min="21" max="21" width="20.28515625" style="38" bestFit="1" customWidth="1"/>
    <col min="22" max="22" width="10.7109375" style="40" bestFit="1" customWidth="1"/>
    <col min="23" max="23" width="19.42578125" style="40" bestFit="1" customWidth="1"/>
    <col min="24" max="24" width="23.140625" style="38" bestFit="1" customWidth="1"/>
    <col min="25" max="25" width="32.42578125" style="38" bestFit="1" customWidth="1"/>
    <col min="26" max="26" width="8.85546875" style="38"/>
    <col min="27" max="27" width="16.42578125" style="38" bestFit="1" customWidth="1"/>
    <col min="28" max="28" width="6.7109375" style="38" bestFit="1" customWidth="1"/>
    <col min="29" max="29" width="19.28515625" style="38" bestFit="1" customWidth="1"/>
    <col min="30" max="30" width="16.42578125" style="38" bestFit="1" customWidth="1"/>
    <col min="31" max="31" width="6.7109375" style="38" bestFit="1" customWidth="1"/>
    <col min="32" max="32" width="19.28515625" style="38" bestFit="1" customWidth="1"/>
    <col min="33" max="16384" width="8.85546875" style="38"/>
  </cols>
  <sheetData>
    <row r="1" spans="1:33" ht="16.5" thickBot="1" x14ac:dyDescent="0.3">
      <c r="P1" s="39"/>
    </row>
    <row r="2" spans="1:33" ht="48" thickBot="1" x14ac:dyDescent="0.3">
      <c r="A2" s="1" t="s">
        <v>0</v>
      </c>
      <c r="B2" s="2" t="s">
        <v>1</v>
      </c>
      <c r="C2" s="2" t="s">
        <v>2</v>
      </c>
      <c r="D2" s="2" t="s">
        <v>3</v>
      </c>
      <c r="E2" s="2" t="s">
        <v>4</v>
      </c>
      <c r="F2" s="2" t="s">
        <v>5</v>
      </c>
      <c r="G2" s="2" t="s">
        <v>6</v>
      </c>
      <c r="H2" s="2" t="s">
        <v>7</v>
      </c>
      <c r="I2" s="2" t="s">
        <v>8</v>
      </c>
      <c r="J2" s="2" t="s">
        <v>9</v>
      </c>
      <c r="K2" s="2" t="s">
        <v>10</v>
      </c>
      <c r="L2" s="2" t="s">
        <v>11</v>
      </c>
      <c r="M2" s="2" t="s">
        <v>12</v>
      </c>
      <c r="N2" s="2" t="s">
        <v>13</v>
      </c>
      <c r="O2" s="3" t="s">
        <v>14</v>
      </c>
      <c r="P2" s="2" t="s">
        <v>15</v>
      </c>
      <c r="Q2" s="21" t="s">
        <v>16</v>
      </c>
      <c r="R2" s="5" t="s">
        <v>17</v>
      </c>
      <c r="S2" s="4" t="s">
        <v>18</v>
      </c>
      <c r="T2" s="5" t="s">
        <v>19</v>
      </c>
      <c r="U2" s="5" t="s">
        <v>20</v>
      </c>
      <c r="V2" s="29" t="s">
        <v>21</v>
      </c>
      <c r="W2" s="21" t="s">
        <v>22</v>
      </c>
      <c r="X2" s="3" t="s">
        <v>23</v>
      </c>
      <c r="Y2" s="3" t="s">
        <v>24</v>
      </c>
      <c r="AA2" s="41" t="s">
        <v>316</v>
      </c>
      <c r="AB2" s="41"/>
      <c r="AC2" s="41"/>
      <c r="AD2" s="41" t="s">
        <v>317</v>
      </c>
      <c r="AE2" s="41"/>
      <c r="AF2" s="41"/>
    </row>
    <row r="3" spans="1:33" s="42" customFormat="1" ht="47.25" x14ac:dyDescent="0.25">
      <c r="A3" s="6" t="s">
        <v>25</v>
      </c>
      <c r="B3" s="6" t="s">
        <v>26</v>
      </c>
      <c r="C3" s="6" t="s">
        <v>197</v>
      </c>
      <c r="D3" s="7" t="s">
        <v>331</v>
      </c>
      <c r="E3" s="6" t="s">
        <v>27</v>
      </c>
      <c r="F3" s="8" t="s">
        <v>441</v>
      </c>
      <c r="G3" s="8" t="s">
        <v>28</v>
      </c>
      <c r="H3" s="8" t="s">
        <v>344</v>
      </c>
      <c r="I3" s="7" t="s">
        <v>30</v>
      </c>
      <c r="J3" s="9">
        <v>109.512733</v>
      </c>
      <c r="K3" s="11" t="s">
        <v>31</v>
      </c>
      <c r="L3" s="6" t="s">
        <v>98</v>
      </c>
      <c r="M3" s="6" t="s">
        <v>434</v>
      </c>
      <c r="N3" s="7" t="s">
        <v>33</v>
      </c>
      <c r="O3" s="10">
        <v>1150000000</v>
      </c>
      <c r="P3" s="8" t="s">
        <v>34</v>
      </c>
      <c r="Q3" s="26">
        <v>1262349.125</v>
      </c>
      <c r="R3" s="12">
        <v>0</v>
      </c>
      <c r="S3" s="7" t="s">
        <v>33</v>
      </c>
      <c r="T3" s="7" t="s">
        <v>33</v>
      </c>
      <c r="U3" s="7" t="s">
        <v>33</v>
      </c>
      <c r="V3" s="18">
        <v>0.06</v>
      </c>
      <c r="W3" s="18">
        <v>0.33195599913597107</v>
      </c>
      <c r="X3" s="7" t="s">
        <v>35</v>
      </c>
      <c r="Y3" s="8" t="s">
        <v>36</v>
      </c>
      <c r="AA3" s="38" t="s">
        <v>320</v>
      </c>
      <c r="AB3" s="38" t="s">
        <v>318</v>
      </c>
      <c r="AC3" s="38" t="s">
        <v>319</v>
      </c>
      <c r="AD3" s="38" t="s">
        <v>320</v>
      </c>
      <c r="AE3" s="38" t="s">
        <v>318</v>
      </c>
      <c r="AF3" s="38" t="s">
        <v>319</v>
      </c>
    </row>
    <row r="4" spans="1:33" s="42" customFormat="1" ht="47.25" x14ac:dyDescent="0.25">
      <c r="A4" s="11" t="s">
        <v>37</v>
      </c>
      <c r="B4" s="11" t="s">
        <v>198</v>
      </c>
      <c r="C4" s="11" t="s">
        <v>199</v>
      </c>
      <c r="D4" s="12" t="s">
        <v>331</v>
      </c>
      <c r="E4" s="11" t="s">
        <v>38</v>
      </c>
      <c r="F4" s="8" t="s">
        <v>442</v>
      </c>
      <c r="G4" s="8" t="s">
        <v>39</v>
      </c>
      <c r="H4" s="8" t="s">
        <v>345</v>
      </c>
      <c r="I4" s="12" t="s">
        <v>30</v>
      </c>
      <c r="J4" s="14">
        <v>128.20668000000001</v>
      </c>
      <c r="K4" s="11" t="s">
        <v>31</v>
      </c>
      <c r="L4" s="11" t="s">
        <v>32</v>
      </c>
      <c r="M4" s="11" t="s">
        <v>386</v>
      </c>
      <c r="N4" s="12" t="s">
        <v>35</v>
      </c>
      <c r="O4" s="15">
        <v>107061000</v>
      </c>
      <c r="P4" s="8" t="s">
        <v>34</v>
      </c>
      <c r="Q4" s="27">
        <v>669131.25</v>
      </c>
      <c r="R4" s="12">
        <v>0</v>
      </c>
      <c r="S4" s="12" t="s">
        <v>33</v>
      </c>
      <c r="T4" s="12" t="s">
        <v>33</v>
      </c>
      <c r="U4" s="12" t="s">
        <v>33</v>
      </c>
      <c r="V4" s="19">
        <v>0.13</v>
      </c>
      <c r="W4" s="19">
        <v>0.75590556859970093</v>
      </c>
      <c r="X4" s="12" t="s">
        <v>35</v>
      </c>
      <c r="Y4" s="13" t="s">
        <v>36</v>
      </c>
      <c r="AA4" s="16" t="s">
        <v>61</v>
      </c>
      <c r="AB4" s="30">
        <f t="shared" ref="AB4:AB10" si="0">COUNTIFS(I:I,AA4,X:X,"Yes")</f>
        <v>20</v>
      </c>
      <c r="AC4" s="31">
        <f t="shared" ref="AC4:AC10" si="1">SUMIFS(O:O,I:I,AA4,X:X,"Yes")</f>
        <v>2064720000</v>
      </c>
      <c r="AD4" s="16" t="s">
        <v>61</v>
      </c>
      <c r="AE4" s="30">
        <f t="shared" ref="AE4:AE10" si="2">COUNTIFS(I:I,AD4)</f>
        <v>21</v>
      </c>
      <c r="AF4" s="31">
        <f t="shared" ref="AF4:AF10" si="3">SUMIFS(O:O,I:I,AD4)</f>
        <v>2355720000</v>
      </c>
    </row>
    <row r="5" spans="1:33" s="42" customFormat="1" ht="63" x14ac:dyDescent="0.25">
      <c r="A5" s="6" t="s">
        <v>40</v>
      </c>
      <c r="B5" s="6" t="s">
        <v>200</v>
      </c>
      <c r="C5" s="6" t="s">
        <v>201</v>
      </c>
      <c r="D5" s="7" t="s">
        <v>331</v>
      </c>
      <c r="E5" s="6" t="s">
        <v>41</v>
      </c>
      <c r="F5" s="8" t="s">
        <v>443</v>
      </c>
      <c r="G5" s="8" t="s">
        <v>42</v>
      </c>
      <c r="H5" s="8" t="s">
        <v>346</v>
      </c>
      <c r="I5" s="7" t="s">
        <v>30</v>
      </c>
      <c r="J5" s="9">
        <v>93.214973000000001</v>
      </c>
      <c r="K5" s="11" t="s">
        <v>43</v>
      </c>
      <c r="L5" s="6" t="s">
        <v>32</v>
      </c>
      <c r="M5" s="6" t="s">
        <v>386</v>
      </c>
      <c r="N5" s="7" t="s">
        <v>35</v>
      </c>
      <c r="O5" s="10">
        <v>99653000</v>
      </c>
      <c r="P5" s="8" t="s">
        <v>34</v>
      </c>
      <c r="Q5" s="26">
        <v>43650.03125</v>
      </c>
      <c r="R5" s="12">
        <v>0</v>
      </c>
      <c r="S5" s="7" t="s">
        <v>33</v>
      </c>
      <c r="T5" s="7" t="s">
        <v>33</v>
      </c>
      <c r="U5" s="7" t="s">
        <v>33</v>
      </c>
      <c r="V5" s="18">
        <v>1.8</v>
      </c>
      <c r="W5" s="18">
        <v>0.79731601476669312</v>
      </c>
      <c r="X5" s="7" t="s">
        <v>35</v>
      </c>
      <c r="Y5" s="8" t="s">
        <v>36</v>
      </c>
      <c r="AA5" s="17" t="s">
        <v>30</v>
      </c>
      <c r="AB5" s="30">
        <f t="shared" si="0"/>
        <v>36</v>
      </c>
      <c r="AC5" s="31">
        <f t="shared" si="1"/>
        <v>4456202000</v>
      </c>
      <c r="AD5" s="17" t="s">
        <v>30</v>
      </c>
      <c r="AE5" s="30">
        <f t="shared" si="2"/>
        <v>37</v>
      </c>
      <c r="AF5" s="31">
        <f t="shared" si="3"/>
        <v>4849202000</v>
      </c>
    </row>
    <row r="6" spans="1:33" s="42" customFormat="1" ht="47.25" x14ac:dyDescent="0.25">
      <c r="A6" s="11" t="s">
        <v>44</v>
      </c>
      <c r="B6" s="11" t="s">
        <v>45</v>
      </c>
      <c r="C6" s="11" t="s">
        <v>202</v>
      </c>
      <c r="D6" s="12" t="s">
        <v>332</v>
      </c>
      <c r="E6" s="11" t="s">
        <v>38</v>
      </c>
      <c r="F6" s="8" t="s">
        <v>442</v>
      </c>
      <c r="G6" s="8" t="s">
        <v>46</v>
      </c>
      <c r="H6" s="8" t="s">
        <v>347</v>
      </c>
      <c r="I6" s="12" t="s">
        <v>30</v>
      </c>
      <c r="J6" s="14">
        <v>44.447505999999997</v>
      </c>
      <c r="K6" s="11" t="s">
        <v>31</v>
      </c>
      <c r="L6" s="11" t="s">
        <v>32</v>
      </c>
      <c r="M6" s="11" t="s">
        <v>387</v>
      </c>
      <c r="N6" s="12" t="s">
        <v>35</v>
      </c>
      <c r="O6" s="15">
        <v>99653000</v>
      </c>
      <c r="P6" s="8" t="s">
        <v>34</v>
      </c>
      <c r="Q6" s="27">
        <v>32964.94140625</v>
      </c>
      <c r="R6" s="12">
        <v>0</v>
      </c>
      <c r="S6" s="12" t="s">
        <v>33</v>
      </c>
      <c r="T6" s="12" t="s">
        <v>33</v>
      </c>
      <c r="U6" s="12" t="s">
        <v>33</v>
      </c>
      <c r="V6" s="19">
        <v>1.46</v>
      </c>
      <c r="W6" s="19">
        <v>0.78274166584014893</v>
      </c>
      <c r="X6" s="12" t="s">
        <v>35</v>
      </c>
      <c r="Y6" s="13" t="s">
        <v>36</v>
      </c>
      <c r="AA6" s="30" t="s">
        <v>86</v>
      </c>
      <c r="AB6" s="30">
        <f t="shared" si="0"/>
        <v>19</v>
      </c>
      <c r="AC6" s="31">
        <f t="shared" si="1"/>
        <v>1855000</v>
      </c>
      <c r="AD6" s="30" t="s">
        <v>86</v>
      </c>
      <c r="AE6" s="30">
        <f t="shared" si="2"/>
        <v>21</v>
      </c>
      <c r="AF6" s="31">
        <f t="shared" si="3"/>
        <v>2019000</v>
      </c>
    </row>
    <row r="7" spans="1:33" s="42" customFormat="1" ht="63" x14ac:dyDescent="0.25">
      <c r="A7" s="6" t="s">
        <v>48</v>
      </c>
      <c r="B7" s="6" t="s">
        <v>49</v>
      </c>
      <c r="C7" s="6" t="s">
        <v>50</v>
      </c>
      <c r="D7" s="7" t="s">
        <v>332</v>
      </c>
      <c r="E7" s="6" t="s">
        <v>38</v>
      </c>
      <c r="F7" s="8" t="s">
        <v>444</v>
      </c>
      <c r="G7" s="8" t="s">
        <v>51</v>
      </c>
      <c r="H7" s="8" t="s">
        <v>348</v>
      </c>
      <c r="I7" s="7" t="s">
        <v>30</v>
      </c>
      <c r="J7" s="9">
        <v>110.705101</v>
      </c>
      <c r="K7" s="11" t="s">
        <v>52</v>
      </c>
      <c r="L7" s="6" t="s">
        <v>32</v>
      </c>
      <c r="M7" s="6" t="s">
        <v>388</v>
      </c>
      <c r="N7" s="7" t="s">
        <v>35</v>
      </c>
      <c r="O7" s="10">
        <v>120015000</v>
      </c>
      <c r="P7" s="8" t="s">
        <v>34</v>
      </c>
      <c r="Q7" s="26">
        <v>179126.875</v>
      </c>
      <c r="R7" s="12">
        <v>0</v>
      </c>
      <c r="S7" s="7" t="s">
        <v>33</v>
      </c>
      <c r="T7" s="7" t="s">
        <v>33</v>
      </c>
      <c r="U7" s="7" t="s">
        <v>33</v>
      </c>
      <c r="V7" s="18">
        <v>0.8</v>
      </c>
      <c r="W7" s="18">
        <v>0.9187999963760376</v>
      </c>
      <c r="X7" s="7" t="s">
        <v>35</v>
      </c>
      <c r="Y7" s="8" t="s">
        <v>36</v>
      </c>
      <c r="AA7" s="30" t="s">
        <v>131</v>
      </c>
      <c r="AB7" s="30">
        <f t="shared" si="0"/>
        <v>1</v>
      </c>
      <c r="AC7" s="31">
        <f t="shared" si="1"/>
        <v>21000</v>
      </c>
      <c r="AD7" s="30" t="s">
        <v>131</v>
      </c>
      <c r="AE7" s="30">
        <f t="shared" si="2"/>
        <v>1</v>
      </c>
      <c r="AF7" s="31">
        <f t="shared" si="3"/>
        <v>21000</v>
      </c>
    </row>
    <row r="8" spans="1:33" s="43" customFormat="1" ht="63" x14ac:dyDescent="0.25">
      <c r="A8" s="11" t="s">
        <v>203</v>
      </c>
      <c r="B8" s="11" t="s">
        <v>204</v>
      </c>
      <c r="C8" s="11" t="s">
        <v>205</v>
      </c>
      <c r="D8" s="12" t="s">
        <v>60</v>
      </c>
      <c r="E8" s="11" t="s">
        <v>142</v>
      </c>
      <c r="F8" s="8" t="s">
        <v>441</v>
      </c>
      <c r="G8" s="8" t="s">
        <v>135</v>
      </c>
      <c r="H8" s="8" t="s">
        <v>339</v>
      </c>
      <c r="I8" s="12" t="s">
        <v>30</v>
      </c>
      <c r="J8" s="14">
        <v>17.197471</v>
      </c>
      <c r="K8" s="46" t="s">
        <v>31</v>
      </c>
      <c r="L8" s="11" t="s">
        <v>364</v>
      </c>
      <c r="M8" s="11" t="s">
        <v>435</v>
      </c>
      <c r="N8" s="12" t="s">
        <v>33</v>
      </c>
      <c r="O8" s="15">
        <v>154040000</v>
      </c>
      <c r="P8" s="8"/>
      <c r="Q8" s="27">
        <v>66282.28125</v>
      </c>
      <c r="R8" s="12">
        <v>0</v>
      </c>
      <c r="S8" s="12" t="s">
        <v>33</v>
      </c>
      <c r="T8" s="12" t="s">
        <v>33</v>
      </c>
      <c r="U8" s="12" t="s">
        <v>33</v>
      </c>
      <c r="V8" s="19">
        <v>0.16</v>
      </c>
      <c r="W8" s="19">
        <v>0.17639696598052979</v>
      </c>
      <c r="X8" s="12" t="s">
        <v>35</v>
      </c>
      <c r="Y8" s="13" t="s">
        <v>36</v>
      </c>
      <c r="AA8" s="32" t="s">
        <v>82</v>
      </c>
      <c r="AB8" s="32">
        <f t="shared" si="0"/>
        <v>11</v>
      </c>
      <c r="AC8" s="33">
        <f t="shared" si="1"/>
        <v>1539361000</v>
      </c>
      <c r="AD8" s="32" t="s">
        <v>82</v>
      </c>
      <c r="AE8" s="32">
        <f t="shared" si="2"/>
        <v>11</v>
      </c>
      <c r="AF8" s="33">
        <f t="shared" si="3"/>
        <v>1539361000</v>
      </c>
    </row>
    <row r="9" spans="1:33" s="42" customFormat="1" ht="63" x14ac:dyDescent="0.25">
      <c r="A9" s="6" t="s">
        <v>53</v>
      </c>
      <c r="B9" s="6" t="s">
        <v>54</v>
      </c>
      <c r="C9" s="6" t="s">
        <v>661</v>
      </c>
      <c r="D9" s="7" t="s">
        <v>331</v>
      </c>
      <c r="E9" s="6" t="s">
        <v>55</v>
      </c>
      <c r="F9" s="8" t="s">
        <v>445</v>
      </c>
      <c r="G9" s="20">
        <v>99999</v>
      </c>
      <c r="H9" s="20">
        <v>99999</v>
      </c>
      <c r="I9" s="7" t="s">
        <v>30</v>
      </c>
      <c r="J9" s="9">
        <v>370.50375400000001</v>
      </c>
      <c r="K9" s="11" t="s">
        <v>31</v>
      </c>
      <c r="L9" s="6" t="s">
        <v>56</v>
      </c>
      <c r="M9" s="6" t="s">
        <v>365</v>
      </c>
      <c r="N9" s="7" t="s">
        <v>35</v>
      </c>
      <c r="O9" s="10">
        <v>469000000</v>
      </c>
      <c r="P9" s="8" t="s">
        <v>57</v>
      </c>
      <c r="Q9" s="26">
        <v>361603.71875</v>
      </c>
      <c r="R9" s="12">
        <v>0</v>
      </c>
      <c r="S9" s="7" t="s">
        <v>33</v>
      </c>
      <c r="T9" s="7" t="s">
        <v>33</v>
      </c>
      <c r="U9" s="7" t="s">
        <v>33</v>
      </c>
      <c r="V9" s="18">
        <v>0.3</v>
      </c>
      <c r="W9" s="18">
        <v>0.54807800054550171</v>
      </c>
      <c r="X9" s="7" t="s">
        <v>35</v>
      </c>
      <c r="Y9" s="8" t="s">
        <v>36</v>
      </c>
      <c r="AA9" s="30" t="s">
        <v>113</v>
      </c>
      <c r="AB9" s="30">
        <f t="shared" si="0"/>
        <v>1</v>
      </c>
      <c r="AC9" s="31">
        <f t="shared" si="1"/>
        <v>24107064000</v>
      </c>
      <c r="AD9" s="30" t="s">
        <v>113</v>
      </c>
      <c r="AE9" s="30">
        <f t="shared" si="2"/>
        <v>2</v>
      </c>
      <c r="AF9" s="31">
        <f t="shared" si="3"/>
        <v>25307233000</v>
      </c>
    </row>
    <row r="10" spans="1:33" s="42" customFormat="1" ht="47.25" x14ac:dyDescent="0.25">
      <c r="A10" s="11" t="s">
        <v>58</v>
      </c>
      <c r="B10" s="11" t="s">
        <v>59</v>
      </c>
      <c r="C10" s="11" t="s">
        <v>662</v>
      </c>
      <c r="D10" s="12" t="s">
        <v>333</v>
      </c>
      <c r="E10" s="11" t="s">
        <v>55</v>
      </c>
      <c r="F10" s="8" t="s">
        <v>445</v>
      </c>
      <c r="G10" s="20">
        <v>99999</v>
      </c>
      <c r="H10" s="20">
        <v>99999</v>
      </c>
      <c r="I10" s="12" t="s">
        <v>61</v>
      </c>
      <c r="J10" s="14">
        <v>408.78979500000003</v>
      </c>
      <c r="K10" s="11" t="s">
        <v>31</v>
      </c>
      <c r="L10" s="11" t="s">
        <v>62</v>
      </c>
      <c r="M10" s="11" t="s">
        <v>366</v>
      </c>
      <c r="N10" s="12" t="s">
        <v>33</v>
      </c>
      <c r="O10" s="15">
        <v>167000000</v>
      </c>
      <c r="P10" s="8" t="s">
        <v>63</v>
      </c>
      <c r="Q10" s="27">
        <v>205837.1875</v>
      </c>
      <c r="R10" s="12">
        <v>0</v>
      </c>
      <c r="S10" s="12" t="s">
        <v>33</v>
      </c>
      <c r="T10" s="12" t="s">
        <v>33</v>
      </c>
      <c r="U10" s="12" t="s">
        <v>33</v>
      </c>
      <c r="V10" s="19">
        <v>0.38</v>
      </c>
      <c r="W10" s="19">
        <v>0.60111397504806519</v>
      </c>
      <c r="X10" s="12" t="s">
        <v>35</v>
      </c>
      <c r="Y10" s="13" t="s">
        <v>36</v>
      </c>
      <c r="AA10" s="34" t="s">
        <v>195</v>
      </c>
      <c r="AB10" s="34">
        <f t="shared" si="0"/>
        <v>18</v>
      </c>
      <c r="AC10" s="35">
        <f t="shared" si="1"/>
        <v>894415000</v>
      </c>
      <c r="AD10" s="34" t="s">
        <v>195</v>
      </c>
      <c r="AE10" s="34">
        <f t="shared" si="2"/>
        <v>18</v>
      </c>
      <c r="AF10" s="35">
        <f t="shared" si="3"/>
        <v>894415000</v>
      </c>
      <c r="AG10" s="44"/>
    </row>
    <row r="11" spans="1:33" s="42" customFormat="1" ht="63" x14ac:dyDescent="0.25">
      <c r="A11" s="6" t="s">
        <v>64</v>
      </c>
      <c r="B11" s="6" t="s">
        <v>65</v>
      </c>
      <c r="C11" s="6" t="s">
        <v>66</v>
      </c>
      <c r="D11" s="7" t="s">
        <v>334</v>
      </c>
      <c r="E11" s="6" t="s">
        <v>67</v>
      </c>
      <c r="F11" s="8" t="s">
        <v>446</v>
      </c>
      <c r="G11" s="8" t="s">
        <v>68</v>
      </c>
      <c r="H11" s="8" t="s">
        <v>349</v>
      </c>
      <c r="I11" s="7" t="s">
        <v>61</v>
      </c>
      <c r="J11" s="9">
        <v>103.898972</v>
      </c>
      <c r="K11" s="11" t="s">
        <v>31</v>
      </c>
      <c r="L11" s="6" t="s">
        <v>56</v>
      </c>
      <c r="M11" s="6" t="s">
        <v>657</v>
      </c>
      <c r="N11" s="7" t="s">
        <v>35</v>
      </c>
      <c r="O11" s="10">
        <v>291000000</v>
      </c>
      <c r="P11" s="8" t="s">
        <v>63</v>
      </c>
      <c r="Q11" s="26">
        <v>819718.3125</v>
      </c>
      <c r="R11" s="12">
        <v>0</v>
      </c>
      <c r="S11" s="7" t="s">
        <v>33</v>
      </c>
      <c r="T11" s="7" t="s">
        <v>33</v>
      </c>
      <c r="U11" s="7" t="s">
        <v>33</v>
      </c>
      <c r="V11" s="18">
        <v>0.26</v>
      </c>
      <c r="W11" s="18">
        <v>0.16964699327945709</v>
      </c>
      <c r="X11" s="7" t="s">
        <v>33</v>
      </c>
      <c r="Y11" s="8" t="s">
        <v>652</v>
      </c>
      <c r="AA11" s="36" t="s">
        <v>321</v>
      </c>
      <c r="AB11" s="36">
        <f>SUM(AB4:AB10)</f>
        <v>106</v>
      </c>
      <c r="AC11" s="37">
        <f>SUM(AC4:AC10)</f>
        <v>33063638000</v>
      </c>
      <c r="AD11" s="36" t="s">
        <v>321</v>
      </c>
      <c r="AE11" s="36">
        <f>SUM(AE4:AE10)</f>
        <v>111</v>
      </c>
      <c r="AF11" s="37">
        <f>SUM(AF4:AF10)</f>
        <v>34947971000</v>
      </c>
    </row>
    <row r="12" spans="1:33" s="42" customFormat="1" ht="78.75" x14ac:dyDescent="0.25">
      <c r="A12" s="11" t="s">
        <v>69</v>
      </c>
      <c r="B12" s="11" t="s">
        <v>206</v>
      </c>
      <c r="C12" s="11" t="s">
        <v>663</v>
      </c>
      <c r="D12" s="12" t="s">
        <v>335</v>
      </c>
      <c r="E12" s="11" t="s">
        <v>70</v>
      </c>
      <c r="F12" s="8" t="s">
        <v>445</v>
      </c>
      <c r="G12" s="8" t="s">
        <v>71</v>
      </c>
      <c r="H12" s="8" t="s">
        <v>350</v>
      </c>
      <c r="I12" s="12" t="s">
        <v>30</v>
      </c>
      <c r="J12" s="14">
        <v>157.94876099999999</v>
      </c>
      <c r="K12" s="11" t="s">
        <v>31</v>
      </c>
      <c r="L12" s="11" t="s">
        <v>56</v>
      </c>
      <c r="M12" s="11" t="s">
        <v>367</v>
      </c>
      <c r="N12" s="12" t="s">
        <v>35</v>
      </c>
      <c r="O12" s="15">
        <v>810000000</v>
      </c>
      <c r="P12" s="8" t="s">
        <v>63</v>
      </c>
      <c r="Q12" s="27">
        <v>706806.3125</v>
      </c>
      <c r="R12" s="12">
        <v>0</v>
      </c>
      <c r="S12" s="12" t="s">
        <v>33</v>
      </c>
      <c r="T12" s="12" t="s">
        <v>33</v>
      </c>
      <c r="U12" s="12" t="s">
        <v>33</v>
      </c>
      <c r="V12" s="19">
        <v>0.26</v>
      </c>
      <c r="W12" s="19">
        <v>0.58934301137924194</v>
      </c>
      <c r="X12" s="12" t="s">
        <v>35</v>
      </c>
      <c r="Y12" s="13" t="s">
        <v>36</v>
      </c>
    </row>
    <row r="13" spans="1:33" s="42" customFormat="1" ht="94.5" x14ac:dyDescent="0.25">
      <c r="A13" s="6" t="s">
        <v>72</v>
      </c>
      <c r="B13" s="6" t="s">
        <v>73</v>
      </c>
      <c r="C13" s="6" t="s">
        <v>74</v>
      </c>
      <c r="D13" s="7" t="s">
        <v>335</v>
      </c>
      <c r="E13" s="6" t="s">
        <v>75</v>
      </c>
      <c r="F13" s="8" t="s">
        <v>447</v>
      </c>
      <c r="G13" s="8" t="s">
        <v>71</v>
      </c>
      <c r="H13" s="8" t="s">
        <v>76</v>
      </c>
      <c r="I13" s="7" t="s">
        <v>30</v>
      </c>
      <c r="J13" s="9">
        <v>386.26419099999998</v>
      </c>
      <c r="K13" s="11" t="s">
        <v>31</v>
      </c>
      <c r="L13" s="6" t="s">
        <v>621</v>
      </c>
      <c r="M13" s="6" t="s">
        <v>389</v>
      </c>
      <c r="N13" s="7" t="s">
        <v>35</v>
      </c>
      <c r="O13" s="10">
        <v>393000000</v>
      </c>
      <c r="P13" s="8" t="s">
        <v>77</v>
      </c>
      <c r="Q13" s="28">
        <v>71728.421875</v>
      </c>
      <c r="R13" s="12">
        <v>0</v>
      </c>
      <c r="S13" s="7" t="s">
        <v>33</v>
      </c>
      <c r="T13" s="7" t="s">
        <v>33</v>
      </c>
      <c r="U13" s="7" t="s">
        <v>33</v>
      </c>
      <c r="V13" s="18">
        <v>0.73</v>
      </c>
      <c r="W13" s="18">
        <v>0.17425599694252014</v>
      </c>
      <c r="X13" s="7" t="s">
        <v>33</v>
      </c>
      <c r="Y13" s="8" t="s">
        <v>652</v>
      </c>
    </row>
    <row r="14" spans="1:33" s="42" customFormat="1" ht="63" x14ac:dyDescent="0.25">
      <c r="A14" s="11" t="s">
        <v>78</v>
      </c>
      <c r="B14" s="11" t="s">
        <v>79</v>
      </c>
      <c r="C14" s="11" t="s">
        <v>664</v>
      </c>
      <c r="D14" s="12" t="s">
        <v>333</v>
      </c>
      <c r="E14" s="11" t="s">
        <v>80</v>
      </c>
      <c r="F14" s="8" t="s">
        <v>448</v>
      </c>
      <c r="G14" s="8" t="s">
        <v>81</v>
      </c>
      <c r="H14" s="8" t="s">
        <v>351</v>
      </c>
      <c r="I14" s="12" t="s">
        <v>82</v>
      </c>
      <c r="J14" s="14">
        <v>179.92303466796875</v>
      </c>
      <c r="K14" s="11" t="s">
        <v>31</v>
      </c>
      <c r="L14" s="11" t="s">
        <v>32</v>
      </c>
      <c r="M14" s="11" t="s">
        <v>390</v>
      </c>
      <c r="N14" s="12" t="s">
        <v>33</v>
      </c>
      <c r="O14" s="15">
        <v>994000000</v>
      </c>
      <c r="P14" s="8" t="s">
        <v>63</v>
      </c>
      <c r="Q14" s="27">
        <v>606837.625</v>
      </c>
      <c r="R14" s="12">
        <v>0</v>
      </c>
      <c r="S14" s="12" t="s">
        <v>33</v>
      </c>
      <c r="T14" s="12" t="s">
        <v>33</v>
      </c>
      <c r="U14" s="12" t="s">
        <v>33</v>
      </c>
      <c r="V14" s="19">
        <v>0.1</v>
      </c>
      <c r="W14" s="19">
        <v>0.24543699622154236</v>
      </c>
      <c r="X14" s="12" t="s">
        <v>35</v>
      </c>
      <c r="Y14" s="13" t="s">
        <v>36</v>
      </c>
    </row>
    <row r="15" spans="1:33" s="42" customFormat="1" ht="94.5" x14ac:dyDescent="0.25">
      <c r="A15" s="6" t="s">
        <v>461</v>
      </c>
      <c r="B15" s="6" t="s">
        <v>462</v>
      </c>
      <c r="C15" s="6" t="s">
        <v>463</v>
      </c>
      <c r="D15" s="7" t="s">
        <v>554</v>
      </c>
      <c r="E15" s="6" t="s">
        <v>38</v>
      </c>
      <c r="F15" s="8" t="s">
        <v>442</v>
      </c>
      <c r="G15" s="8" t="s">
        <v>562</v>
      </c>
      <c r="H15" s="8" t="s">
        <v>579</v>
      </c>
      <c r="I15" s="7" t="s">
        <v>195</v>
      </c>
      <c r="J15" s="9">
        <v>55.316379547119141</v>
      </c>
      <c r="K15" s="11" t="s">
        <v>52</v>
      </c>
      <c r="L15" s="6" t="s">
        <v>32</v>
      </c>
      <c r="M15" s="6" t="s">
        <v>596</v>
      </c>
      <c r="N15" s="7" t="s">
        <v>35</v>
      </c>
      <c r="O15" s="10">
        <v>2019000</v>
      </c>
      <c r="P15" s="8"/>
      <c r="Q15" s="26">
        <v>288428.59375</v>
      </c>
      <c r="R15" s="12">
        <v>0</v>
      </c>
      <c r="S15" s="7" t="s">
        <v>33</v>
      </c>
      <c r="T15" s="7" t="s">
        <v>33</v>
      </c>
      <c r="U15" s="7" t="s">
        <v>33</v>
      </c>
      <c r="V15" s="18">
        <v>0.68000000715255737</v>
      </c>
      <c r="W15" s="18">
        <v>0.75318402051925659</v>
      </c>
      <c r="X15" s="7" t="s">
        <v>35</v>
      </c>
      <c r="Y15" s="8" t="s">
        <v>36</v>
      </c>
    </row>
    <row r="16" spans="1:33" s="42" customFormat="1" ht="94.5" x14ac:dyDescent="0.25">
      <c r="A16" s="11" t="s">
        <v>464</v>
      </c>
      <c r="B16" s="11" t="s">
        <v>465</v>
      </c>
      <c r="C16" s="11" t="s">
        <v>466</v>
      </c>
      <c r="D16" s="12" t="s">
        <v>555</v>
      </c>
      <c r="E16" s="11" t="s">
        <v>38</v>
      </c>
      <c r="F16" s="8" t="s">
        <v>442</v>
      </c>
      <c r="G16" s="8" t="s">
        <v>562</v>
      </c>
      <c r="H16" s="8" t="s">
        <v>579</v>
      </c>
      <c r="I16" s="12" t="s">
        <v>30</v>
      </c>
      <c r="J16" s="14">
        <v>55.316379547119141</v>
      </c>
      <c r="K16" s="11" t="s">
        <v>31</v>
      </c>
      <c r="L16" s="11" t="s">
        <v>32</v>
      </c>
      <c r="M16" s="11" t="s">
        <v>597</v>
      </c>
      <c r="N16" s="12" t="s">
        <v>33</v>
      </c>
      <c r="O16" s="15">
        <v>1245000</v>
      </c>
      <c r="P16" s="8"/>
      <c r="Q16" s="27">
        <v>10289.259765625</v>
      </c>
      <c r="R16" s="12">
        <v>0</v>
      </c>
      <c r="S16" s="12" t="s">
        <v>33</v>
      </c>
      <c r="T16" s="12" t="s">
        <v>33</v>
      </c>
      <c r="U16" s="12" t="s">
        <v>33</v>
      </c>
      <c r="V16" s="19">
        <v>1.3200000524520874</v>
      </c>
      <c r="W16" s="19">
        <v>0.75318402051925659</v>
      </c>
      <c r="X16" s="12" t="s">
        <v>35</v>
      </c>
      <c r="Y16" s="8" t="s">
        <v>36</v>
      </c>
    </row>
    <row r="17" spans="1:25" s="42" customFormat="1" ht="94.5" x14ac:dyDescent="0.25">
      <c r="A17" s="6" t="s">
        <v>467</v>
      </c>
      <c r="B17" s="6" t="s">
        <v>468</v>
      </c>
      <c r="C17" s="6" t="s">
        <v>469</v>
      </c>
      <c r="D17" s="7" t="s">
        <v>555</v>
      </c>
      <c r="E17" s="6" t="s">
        <v>38</v>
      </c>
      <c r="F17" s="8" t="s">
        <v>442</v>
      </c>
      <c r="G17" s="8" t="s">
        <v>562</v>
      </c>
      <c r="H17" s="8" t="s">
        <v>579</v>
      </c>
      <c r="I17" s="7" t="s">
        <v>195</v>
      </c>
      <c r="J17" s="9">
        <v>55.316379547119141</v>
      </c>
      <c r="K17" s="11" t="s">
        <v>52</v>
      </c>
      <c r="L17" s="6" t="s">
        <v>32</v>
      </c>
      <c r="M17" s="6" t="s">
        <v>596</v>
      </c>
      <c r="N17" s="7" t="s">
        <v>33</v>
      </c>
      <c r="O17" s="10">
        <v>8798000</v>
      </c>
      <c r="P17" s="8"/>
      <c r="Q17" s="26">
        <v>53646.33984375</v>
      </c>
      <c r="R17" s="12">
        <v>0</v>
      </c>
      <c r="S17" s="7" t="s">
        <v>33</v>
      </c>
      <c r="T17" s="7" t="s">
        <v>33</v>
      </c>
      <c r="U17" s="7" t="s">
        <v>33</v>
      </c>
      <c r="V17" s="18">
        <v>0.5899999737739563</v>
      </c>
      <c r="W17" s="18">
        <v>0.75318402051925659</v>
      </c>
      <c r="X17" s="7" t="s">
        <v>35</v>
      </c>
      <c r="Y17" s="8" t="s">
        <v>36</v>
      </c>
    </row>
    <row r="18" spans="1:25" s="42" customFormat="1" ht="94.5" x14ac:dyDescent="0.25">
      <c r="A18" s="11" t="s">
        <v>470</v>
      </c>
      <c r="B18" s="11" t="s">
        <v>471</v>
      </c>
      <c r="C18" s="11" t="s">
        <v>472</v>
      </c>
      <c r="D18" s="12" t="s">
        <v>554</v>
      </c>
      <c r="E18" s="11" t="s">
        <v>38</v>
      </c>
      <c r="F18" s="8" t="s">
        <v>442</v>
      </c>
      <c r="G18" s="8" t="s">
        <v>563</v>
      </c>
      <c r="H18" s="8" t="s">
        <v>580</v>
      </c>
      <c r="I18" s="12" t="s">
        <v>82</v>
      </c>
      <c r="J18" s="14">
        <v>4.9059185981750488</v>
      </c>
      <c r="K18" s="11" t="s">
        <v>31</v>
      </c>
      <c r="L18" s="11" t="s">
        <v>32</v>
      </c>
      <c r="M18" s="11" t="s">
        <v>598</v>
      </c>
      <c r="N18" s="12" t="s">
        <v>35</v>
      </c>
      <c r="O18" s="15">
        <v>29081000</v>
      </c>
      <c r="P18" s="8"/>
      <c r="Q18" s="27">
        <v>372833.34375</v>
      </c>
      <c r="R18" s="12">
        <v>0</v>
      </c>
      <c r="S18" s="12" t="s">
        <v>33</v>
      </c>
      <c r="T18" s="12" t="s">
        <v>33</v>
      </c>
      <c r="U18" s="12" t="s">
        <v>33</v>
      </c>
      <c r="V18" s="19">
        <v>9.0000003576278687E-2</v>
      </c>
      <c r="W18" s="19">
        <v>0.6222350001335144</v>
      </c>
      <c r="X18" s="12" t="s">
        <v>35</v>
      </c>
      <c r="Y18" s="8" t="s">
        <v>36</v>
      </c>
    </row>
    <row r="19" spans="1:25" s="42" customFormat="1" ht="141.75" x14ac:dyDescent="0.25">
      <c r="A19" s="6" t="s">
        <v>473</v>
      </c>
      <c r="B19" s="6" t="s">
        <v>474</v>
      </c>
      <c r="C19" s="6" t="s">
        <v>475</v>
      </c>
      <c r="D19" s="7" t="s">
        <v>556</v>
      </c>
      <c r="E19" s="6" t="s">
        <v>38</v>
      </c>
      <c r="F19" s="8" t="s">
        <v>455</v>
      </c>
      <c r="G19" s="8" t="s">
        <v>564</v>
      </c>
      <c r="H19" s="8" t="s">
        <v>581</v>
      </c>
      <c r="I19" s="7" t="s">
        <v>30</v>
      </c>
      <c r="J19" s="9">
        <v>4.4007153511047363</v>
      </c>
      <c r="K19" s="11" t="s">
        <v>31</v>
      </c>
      <c r="L19" s="6" t="s">
        <v>32</v>
      </c>
      <c r="M19" s="6" t="s">
        <v>599</v>
      </c>
      <c r="N19" s="7" t="s">
        <v>35</v>
      </c>
      <c r="O19" s="10">
        <v>16137000</v>
      </c>
      <c r="P19" s="8"/>
      <c r="Q19" s="26">
        <v>94923.53125</v>
      </c>
      <c r="R19" s="12">
        <v>0</v>
      </c>
      <c r="S19" s="7" t="s">
        <v>33</v>
      </c>
      <c r="T19" s="7" t="s">
        <v>33</v>
      </c>
      <c r="U19" s="7" t="s">
        <v>33</v>
      </c>
      <c r="V19" s="18">
        <v>0.56000000238418579</v>
      </c>
      <c r="W19" s="18">
        <v>0.13467800617218018</v>
      </c>
      <c r="X19" s="7" t="s">
        <v>35</v>
      </c>
      <c r="Y19" s="8" t="s">
        <v>36</v>
      </c>
    </row>
    <row r="20" spans="1:25" s="42" customFormat="1" ht="110.25" x14ac:dyDescent="0.25">
      <c r="A20" s="11" t="s">
        <v>476</v>
      </c>
      <c r="B20" s="11" t="s">
        <v>477</v>
      </c>
      <c r="C20" s="11" t="s">
        <v>478</v>
      </c>
      <c r="D20" s="12" t="s">
        <v>557</v>
      </c>
      <c r="E20" s="11" t="s">
        <v>558</v>
      </c>
      <c r="F20" s="8" t="s">
        <v>560</v>
      </c>
      <c r="G20" s="8" t="s">
        <v>565</v>
      </c>
      <c r="H20" s="8" t="s">
        <v>582</v>
      </c>
      <c r="I20" s="12" t="s">
        <v>30</v>
      </c>
      <c r="J20" s="14">
        <v>3.4431526660919189</v>
      </c>
      <c r="K20" s="11" t="s">
        <v>31</v>
      </c>
      <c r="L20" s="11" t="s">
        <v>32</v>
      </c>
      <c r="M20" s="11" t="s">
        <v>600</v>
      </c>
      <c r="N20" s="12" t="s">
        <v>33</v>
      </c>
      <c r="O20" s="15">
        <v>14497000</v>
      </c>
      <c r="P20" s="8"/>
      <c r="Q20" s="27">
        <v>233822.578125</v>
      </c>
      <c r="R20" s="12">
        <v>0</v>
      </c>
      <c r="S20" s="12" t="s">
        <v>33</v>
      </c>
      <c r="T20" s="12" t="s">
        <v>33</v>
      </c>
      <c r="U20" s="12" t="s">
        <v>33</v>
      </c>
      <c r="V20" s="19">
        <v>2.199999988079071E-2</v>
      </c>
      <c r="W20" s="19">
        <v>0.2492000013589859</v>
      </c>
      <c r="X20" s="12" t="s">
        <v>35</v>
      </c>
      <c r="Y20" s="8" t="s">
        <v>36</v>
      </c>
    </row>
    <row r="21" spans="1:25" s="42" customFormat="1" ht="141.75" x14ac:dyDescent="0.25">
      <c r="A21" s="6" t="s">
        <v>479</v>
      </c>
      <c r="B21" s="6" t="s">
        <v>480</v>
      </c>
      <c r="C21" s="6" t="s">
        <v>481</v>
      </c>
      <c r="D21" s="7" t="s">
        <v>555</v>
      </c>
      <c r="E21" s="6" t="s">
        <v>399</v>
      </c>
      <c r="F21" s="8" t="s">
        <v>452</v>
      </c>
      <c r="G21" s="8" t="s">
        <v>566</v>
      </c>
      <c r="H21" s="8" t="s">
        <v>583</v>
      </c>
      <c r="I21" s="7" t="s">
        <v>61</v>
      </c>
      <c r="J21" s="9">
        <v>8.5382490158081055</v>
      </c>
      <c r="K21" s="11" t="s">
        <v>31</v>
      </c>
      <c r="L21" s="6" t="s">
        <v>32</v>
      </c>
      <c r="M21" s="6" t="s">
        <v>601</v>
      </c>
      <c r="N21" s="7" t="s">
        <v>33</v>
      </c>
      <c r="O21" s="10">
        <v>16153000</v>
      </c>
      <c r="P21" s="8"/>
      <c r="Q21" s="26">
        <v>85465.609375</v>
      </c>
      <c r="R21" s="12">
        <v>0</v>
      </c>
      <c r="S21" s="7" t="s">
        <v>33</v>
      </c>
      <c r="T21" s="7" t="s">
        <v>33</v>
      </c>
      <c r="U21" s="7" t="s">
        <v>33</v>
      </c>
      <c r="V21" s="18">
        <v>3.2999999821186066E-2</v>
      </c>
      <c r="W21" s="18">
        <v>0.73748099803924561</v>
      </c>
      <c r="X21" s="7" t="s">
        <v>35</v>
      </c>
      <c r="Y21" s="8" t="s">
        <v>36</v>
      </c>
    </row>
    <row r="22" spans="1:25" s="42" customFormat="1" ht="110.25" x14ac:dyDescent="0.25">
      <c r="A22" s="11" t="s">
        <v>482</v>
      </c>
      <c r="B22" s="11" t="s">
        <v>483</v>
      </c>
      <c r="C22" s="11" t="s">
        <v>484</v>
      </c>
      <c r="D22" s="12" t="s">
        <v>557</v>
      </c>
      <c r="E22" s="11" t="s">
        <v>38</v>
      </c>
      <c r="F22" s="8" t="s">
        <v>441</v>
      </c>
      <c r="G22" s="8" t="s">
        <v>135</v>
      </c>
      <c r="H22" s="8" t="s">
        <v>339</v>
      </c>
      <c r="I22" s="12" t="s">
        <v>195</v>
      </c>
      <c r="J22" s="14">
        <v>0.52797931432723999</v>
      </c>
      <c r="K22" s="11" t="s">
        <v>52</v>
      </c>
      <c r="L22" s="11" t="s">
        <v>620</v>
      </c>
      <c r="M22" s="11" t="s">
        <v>602</v>
      </c>
      <c r="N22" s="12" t="s">
        <v>33</v>
      </c>
      <c r="O22" s="15">
        <v>6130000</v>
      </c>
      <c r="P22" s="8"/>
      <c r="Q22" s="27">
        <v>1226000</v>
      </c>
      <c r="R22" s="12">
        <v>0</v>
      </c>
      <c r="S22" s="12" t="s">
        <v>33</v>
      </c>
      <c r="T22" s="12" t="s">
        <v>33</v>
      </c>
      <c r="U22" s="12" t="s">
        <v>33</v>
      </c>
      <c r="V22" s="19">
        <v>2.0799999237060547</v>
      </c>
      <c r="W22" s="19">
        <v>0.11959999799728394</v>
      </c>
      <c r="X22" s="12" t="s">
        <v>35</v>
      </c>
      <c r="Y22" s="8" t="s">
        <v>36</v>
      </c>
    </row>
    <row r="23" spans="1:25" s="42" customFormat="1" ht="173.25" x14ac:dyDescent="0.25">
      <c r="A23" s="6" t="s">
        <v>485</v>
      </c>
      <c r="B23" s="6" t="s">
        <v>486</v>
      </c>
      <c r="C23" s="6" t="s">
        <v>487</v>
      </c>
      <c r="D23" s="7" t="s">
        <v>556</v>
      </c>
      <c r="E23" s="6" t="s">
        <v>330</v>
      </c>
      <c r="F23" s="8" t="s">
        <v>450</v>
      </c>
      <c r="G23" s="8" t="s">
        <v>567</v>
      </c>
      <c r="H23" s="8" t="s">
        <v>584</v>
      </c>
      <c r="I23" s="7" t="s">
        <v>30</v>
      </c>
      <c r="J23" s="9">
        <v>6.1577868461608887</v>
      </c>
      <c r="K23" s="11" t="s">
        <v>31</v>
      </c>
      <c r="L23" s="6" t="s">
        <v>621</v>
      </c>
      <c r="M23" s="6" t="s">
        <v>603</v>
      </c>
      <c r="N23" s="7" t="s">
        <v>35</v>
      </c>
      <c r="O23" s="10">
        <v>23567000</v>
      </c>
      <c r="P23" s="8"/>
      <c r="Q23" s="26">
        <v>190056.453125</v>
      </c>
      <c r="R23" s="12">
        <v>0</v>
      </c>
      <c r="S23" s="7" t="s">
        <v>33</v>
      </c>
      <c r="T23" s="7" t="s">
        <v>33</v>
      </c>
      <c r="U23" s="7" t="s">
        <v>33</v>
      </c>
      <c r="V23" s="18">
        <v>1.8999999761581421</v>
      </c>
      <c r="W23" s="18">
        <v>2.0205000415444374E-2</v>
      </c>
      <c r="X23" s="7" t="s">
        <v>35</v>
      </c>
      <c r="Y23" s="8" t="s">
        <v>36</v>
      </c>
    </row>
    <row r="24" spans="1:25" s="42" customFormat="1" ht="94.5" x14ac:dyDescent="0.25">
      <c r="A24" s="11" t="s">
        <v>488</v>
      </c>
      <c r="B24" s="11" t="s">
        <v>489</v>
      </c>
      <c r="C24" s="11" t="s">
        <v>490</v>
      </c>
      <c r="D24" s="12" t="s">
        <v>555</v>
      </c>
      <c r="E24" s="11" t="s">
        <v>38</v>
      </c>
      <c r="F24" s="8" t="s">
        <v>442</v>
      </c>
      <c r="G24" s="8" t="s">
        <v>568</v>
      </c>
      <c r="H24" s="8" t="s">
        <v>585</v>
      </c>
      <c r="I24" s="12" t="s">
        <v>82</v>
      </c>
      <c r="J24" s="14">
        <v>1.5932742357254028</v>
      </c>
      <c r="K24" s="11" t="s">
        <v>31</v>
      </c>
      <c r="L24" s="11" t="s">
        <v>622</v>
      </c>
      <c r="M24" s="11" t="s">
        <v>604</v>
      </c>
      <c r="N24" s="12" t="s">
        <v>33</v>
      </c>
      <c r="O24" s="15">
        <v>75916000</v>
      </c>
      <c r="P24" s="8"/>
      <c r="Q24" s="27">
        <v>2530533.25</v>
      </c>
      <c r="R24" s="12">
        <v>0</v>
      </c>
      <c r="S24" s="12" t="s">
        <v>33</v>
      </c>
      <c r="T24" s="12" t="s">
        <v>33</v>
      </c>
      <c r="U24" s="12" t="s">
        <v>33</v>
      </c>
      <c r="V24" s="19">
        <v>2.2999999523162842</v>
      </c>
      <c r="W24" s="19">
        <v>3.4122999757528305E-2</v>
      </c>
      <c r="X24" s="12" t="s">
        <v>35</v>
      </c>
      <c r="Y24" s="8" t="s">
        <v>36</v>
      </c>
    </row>
    <row r="25" spans="1:25" s="42" customFormat="1" ht="94.5" x14ac:dyDescent="0.25">
      <c r="A25" s="6" t="s">
        <v>491</v>
      </c>
      <c r="B25" s="6" t="s">
        <v>492</v>
      </c>
      <c r="C25" s="6" t="s">
        <v>493</v>
      </c>
      <c r="D25" s="7" t="s">
        <v>556</v>
      </c>
      <c r="E25" s="6" t="s">
        <v>38</v>
      </c>
      <c r="F25" s="8" t="s">
        <v>442</v>
      </c>
      <c r="G25" s="8" t="s">
        <v>569</v>
      </c>
      <c r="H25" s="8" t="s">
        <v>586</v>
      </c>
      <c r="I25" s="7" t="s">
        <v>30</v>
      </c>
      <c r="J25" s="9">
        <v>3.8252875804901123</v>
      </c>
      <c r="K25" s="11" t="s">
        <v>31</v>
      </c>
      <c r="L25" s="6" t="s">
        <v>32</v>
      </c>
      <c r="M25" s="6" t="s">
        <v>605</v>
      </c>
      <c r="N25" s="7" t="s">
        <v>35</v>
      </c>
      <c r="O25" s="10">
        <v>46273000</v>
      </c>
      <c r="P25" s="8"/>
      <c r="Q25" s="26">
        <v>103057.90625</v>
      </c>
      <c r="R25" s="12">
        <v>0</v>
      </c>
      <c r="S25" s="7" t="s">
        <v>33</v>
      </c>
      <c r="T25" s="7" t="s">
        <v>33</v>
      </c>
      <c r="U25" s="7" t="s">
        <v>33</v>
      </c>
      <c r="V25" s="18">
        <v>0.64999997615814209</v>
      </c>
      <c r="W25" s="18">
        <v>0.86569499969482422</v>
      </c>
      <c r="X25" s="7" t="s">
        <v>35</v>
      </c>
      <c r="Y25" s="8" t="s">
        <v>36</v>
      </c>
    </row>
    <row r="26" spans="1:25" s="42" customFormat="1" ht="94.5" x14ac:dyDescent="0.25">
      <c r="A26" s="11" t="s">
        <v>494</v>
      </c>
      <c r="B26" s="11" t="s">
        <v>495</v>
      </c>
      <c r="C26" s="11" t="s">
        <v>496</v>
      </c>
      <c r="D26" s="12" t="s">
        <v>556</v>
      </c>
      <c r="E26" s="11" t="s">
        <v>38</v>
      </c>
      <c r="F26" s="8" t="s">
        <v>442</v>
      </c>
      <c r="G26" s="8" t="s">
        <v>569</v>
      </c>
      <c r="H26" s="8" t="s">
        <v>586</v>
      </c>
      <c r="I26" s="12" t="s">
        <v>82</v>
      </c>
      <c r="J26" s="14">
        <v>3.8252875804901123</v>
      </c>
      <c r="K26" s="11" t="s">
        <v>31</v>
      </c>
      <c r="L26" s="11" t="s">
        <v>32</v>
      </c>
      <c r="M26" s="11" t="s">
        <v>605</v>
      </c>
      <c r="N26" s="12" t="s">
        <v>35</v>
      </c>
      <c r="O26" s="15">
        <v>78753000</v>
      </c>
      <c r="P26" s="8"/>
      <c r="Q26" s="27">
        <v>226301.71875</v>
      </c>
      <c r="R26" s="12">
        <v>0</v>
      </c>
      <c r="S26" s="12" t="s">
        <v>33</v>
      </c>
      <c r="T26" s="12" t="s">
        <v>33</v>
      </c>
      <c r="U26" s="12" t="s">
        <v>33</v>
      </c>
      <c r="V26" s="19">
        <v>0.75999999046325684</v>
      </c>
      <c r="W26" s="19">
        <v>0.86569499969482422</v>
      </c>
      <c r="X26" s="12" t="s">
        <v>35</v>
      </c>
      <c r="Y26" s="8" t="s">
        <v>36</v>
      </c>
    </row>
    <row r="27" spans="1:25" s="42" customFormat="1" ht="94.5" x14ac:dyDescent="0.25">
      <c r="A27" s="6" t="s">
        <v>497</v>
      </c>
      <c r="B27" s="6" t="s">
        <v>498</v>
      </c>
      <c r="C27" s="6" t="s">
        <v>499</v>
      </c>
      <c r="D27" s="7" t="s">
        <v>555</v>
      </c>
      <c r="E27" s="6" t="s">
        <v>38</v>
      </c>
      <c r="F27" s="8" t="s">
        <v>442</v>
      </c>
      <c r="G27" s="8" t="s">
        <v>562</v>
      </c>
      <c r="H27" s="8" t="s">
        <v>579</v>
      </c>
      <c r="I27" s="7" t="s">
        <v>195</v>
      </c>
      <c r="J27" s="9">
        <v>55.316375732421875</v>
      </c>
      <c r="K27" s="11" t="s">
        <v>31</v>
      </c>
      <c r="L27" s="6" t="s">
        <v>32</v>
      </c>
      <c r="M27" s="6" t="s">
        <v>606</v>
      </c>
      <c r="N27" s="7" t="s">
        <v>33</v>
      </c>
      <c r="O27" s="10">
        <v>21056000</v>
      </c>
      <c r="P27" s="8"/>
      <c r="Q27" s="26">
        <v>92757.7109375</v>
      </c>
      <c r="R27" s="12">
        <v>0</v>
      </c>
      <c r="S27" s="7" t="s">
        <v>33</v>
      </c>
      <c r="T27" s="7" t="s">
        <v>33</v>
      </c>
      <c r="U27" s="7" t="s">
        <v>33</v>
      </c>
      <c r="V27" s="18">
        <v>0.40999999642372131</v>
      </c>
      <c r="W27" s="18">
        <v>0.75318402051925659</v>
      </c>
      <c r="X27" s="7" t="s">
        <v>35</v>
      </c>
      <c r="Y27" s="8" t="s">
        <v>36</v>
      </c>
    </row>
    <row r="28" spans="1:25" s="42" customFormat="1" ht="78.75" x14ac:dyDescent="0.25">
      <c r="A28" s="11" t="s">
        <v>500</v>
      </c>
      <c r="B28" s="11" t="s">
        <v>501</v>
      </c>
      <c r="C28" s="11" t="s">
        <v>502</v>
      </c>
      <c r="D28" s="12" t="s">
        <v>557</v>
      </c>
      <c r="E28" s="11" t="s">
        <v>38</v>
      </c>
      <c r="F28" s="8" t="s">
        <v>442</v>
      </c>
      <c r="G28" s="8" t="s">
        <v>570</v>
      </c>
      <c r="H28" s="8" t="s">
        <v>362</v>
      </c>
      <c r="I28" s="12" t="s">
        <v>30</v>
      </c>
      <c r="J28" s="14">
        <v>0.69572573900222778</v>
      </c>
      <c r="K28" s="11" t="s">
        <v>31</v>
      </c>
      <c r="L28" s="11" t="s">
        <v>32</v>
      </c>
      <c r="M28" s="11" t="s">
        <v>607</v>
      </c>
      <c r="N28" s="12" t="s">
        <v>33</v>
      </c>
      <c r="O28" s="15">
        <v>22852000</v>
      </c>
      <c r="P28" s="8"/>
      <c r="Q28" s="27">
        <v>7617333.5</v>
      </c>
      <c r="R28" s="12">
        <v>0</v>
      </c>
      <c r="S28" s="12" t="s">
        <v>33</v>
      </c>
      <c r="T28" s="12" t="s">
        <v>33</v>
      </c>
      <c r="U28" s="12" t="s">
        <v>33</v>
      </c>
      <c r="V28" s="19">
        <v>0.5</v>
      </c>
      <c r="W28" s="19">
        <v>0.76728397607803345</v>
      </c>
      <c r="X28" s="12" t="s">
        <v>35</v>
      </c>
      <c r="Y28" s="8" t="s">
        <v>36</v>
      </c>
    </row>
    <row r="29" spans="1:25" s="42" customFormat="1" ht="94.5" x14ac:dyDescent="0.25">
      <c r="A29" s="6" t="s">
        <v>503</v>
      </c>
      <c r="B29" s="6" t="s">
        <v>504</v>
      </c>
      <c r="C29" s="6" t="s">
        <v>505</v>
      </c>
      <c r="D29" s="7" t="s">
        <v>557</v>
      </c>
      <c r="E29" s="6" t="s">
        <v>38</v>
      </c>
      <c r="F29" s="8" t="s">
        <v>560</v>
      </c>
      <c r="G29" s="8" t="s">
        <v>571</v>
      </c>
      <c r="H29" s="8" t="s">
        <v>587</v>
      </c>
      <c r="I29" s="7" t="s">
        <v>195</v>
      </c>
      <c r="J29" s="9">
        <v>37.054275512695313</v>
      </c>
      <c r="K29" s="11" t="s">
        <v>31</v>
      </c>
      <c r="L29" s="6" t="s">
        <v>32</v>
      </c>
      <c r="M29" s="6" t="s">
        <v>608</v>
      </c>
      <c r="N29" s="7" t="s">
        <v>33</v>
      </c>
      <c r="O29" s="10">
        <v>14984000</v>
      </c>
      <c r="P29" s="8"/>
      <c r="Q29" s="26">
        <v>0</v>
      </c>
      <c r="R29" s="12">
        <v>0</v>
      </c>
      <c r="S29" s="7" t="s">
        <v>33</v>
      </c>
      <c r="T29" s="7" t="s">
        <v>33</v>
      </c>
      <c r="U29" s="7" t="s">
        <v>33</v>
      </c>
      <c r="V29" s="18">
        <v>0.14000000059604645</v>
      </c>
      <c r="W29" s="18">
        <v>0.37149998545646667</v>
      </c>
      <c r="X29" s="7" t="s">
        <v>35</v>
      </c>
      <c r="Y29" s="8" t="s">
        <v>36</v>
      </c>
    </row>
    <row r="30" spans="1:25" s="42" customFormat="1" ht="110.25" x14ac:dyDescent="0.25">
      <c r="A30" s="11" t="s">
        <v>506</v>
      </c>
      <c r="B30" s="11" t="s">
        <v>507</v>
      </c>
      <c r="C30" s="11" t="s">
        <v>508</v>
      </c>
      <c r="D30" s="12" t="s">
        <v>557</v>
      </c>
      <c r="E30" s="11" t="s">
        <v>38</v>
      </c>
      <c r="F30" s="8" t="s">
        <v>442</v>
      </c>
      <c r="G30" s="8" t="s">
        <v>572</v>
      </c>
      <c r="H30" s="8" t="s">
        <v>588</v>
      </c>
      <c r="I30" s="12" t="s">
        <v>82</v>
      </c>
      <c r="J30" s="14">
        <v>2.270979642868042</v>
      </c>
      <c r="K30" s="11" t="s">
        <v>31</v>
      </c>
      <c r="L30" s="11" t="s">
        <v>32</v>
      </c>
      <c r="M30" s="11" t="s">
        <v>609</v>
      </c>
      <c r="N30" s="12" t="s">
        <v>33</v>
      </c>
      <c r="O30" s="15">
        <v>101097000</v>
      </c>
      <c r="P30" s="8"/>
      <c r="Q30" s="27">
        <v>0</v>
      </c>
      <c r="R30" s="12">
        <v>0</v>
      </c>
      <c r="S30" s="12" t="s">
        <v>33</v>
      </c>
      <c r="T30" s="12" t="s">
        <v>33</v>
      </c>
      <c r="U30" s="12" t="s">
        <v>33</v>
      </c>
      <c r="V30" s="19">
        <v>0.55000001192092896</v>
      </c>
      <c r="W30" s="19">
        <v>0.7617800235748291</v>
      </c>
      <c r="X30" s="12" t="s">
        <v>35</v>
      </c>
      <c r="Y30" s="8" t="s">
        <v>36</v>
      </c>
    </row>
    <row r="31" spans="1:25" s="42" customFormat="1" ht="126" x14ac:dyDescent="0.25">
      <c r="A31" s="6" t="s">
        <v>509</v>
      </c>
      <c r="B31" s="6" t="s">
        <v>510</v>
      </c>
      <c r="C31" s="6" t="s">
        <v>511</v>
      </c>
      <c r="D31" s="7" t="s">
        <v>557</v>
      </c>
      <c r="E31" s="6" t="s">
        <v>38</v>
      </c>
      <c r="F31" s="8" t="s">
        <v>561</v>
      </c>
      <c r="G31" s="8" t="s">
        <v>573</v>
      </c>
      <c r="H31" s="8" t="s">
        <v>589</v>
      </c>
      <c r="I31" s="7" t="s">
        <v>30</v>
      </c>
      <c r="J31" s="9">
        <v>3.0709874629974365</v>
      </c>
      <c r="K31" s="11" t="s">
        <v>31</v>
      </c>
      <c r="L31" s="6" t="s">
        <v>32</v>
      </c>
      <c r="M31" s="6" t="s">
        <v>610</v>
      </c>
      <c r="N31" s="7" t="s">
        <v>33</v>
      </c>
      <c r="O31" s="10">
        <v>7704000</v>
      </c>
      <c r="P31" s="8"/>
      <c r="Q31" s="26">
        <v>7704000</v>
      </c>
      <c r="R31" s="12">
        <v>0</v>
      </c>
      <c r="S31" s="7" t="s">
        <v>33</v>
      </c>
      <c r="T31" s="7" t="s">
        <v>33</v>
      </c>
      <c r="U31" s="7" t="s">
        <v>33</v>
      </c>
      <c r="V31" s="18">
        <v>9.0000003576278687E-2</v>
      </c>
      <c r="W31" s="18">
        <v>0.37149998545646667</v>
      </c>
      <c r="X31" s="7" t="s">
        <v>35</v>
      </c>
      <c r="Y31" s="8" t="s">
        <v>36</v>
      </c>
    </row>
    <row r="32" spans="1:25" s="42" customFormat="1" ht="94.5" x14ac:dyDescent="0.25">
      <c r="A32" s="11" t="s">
        <v>512</v>
      </c>
      <c r="B32" s="11" t="s">
        <v>513</v>
      </c>
      <c r="C32" s="11" t="s">
        <v>514</v>
      </c>
      <c r="D32" s="12" t="s">
        <v>556</v>
      </c>
      <c r="E32" s="11" t="s">
        <v>38</v>
      </c>
      <c r="F32" s="8" t="s">
        <v>442</v>
      </c>
      <c r="G32" s="8" t="s">
        <v>322</v>
      </c>
      <c r="H32" s="8" t="s">
        <v>340</v>
      </c>
      <c r="I32" s="12" t="s">
        <v>30</v>
      </c>
      <c r="J32" s="14">
        <v>0.9860159158706665</v>
      </c>
      <c r="K32" s="11" t="s">
        <v>52</v>
      </c>
      <c r="L32" s="11" t="s">
        <v>181</v>
      </c>
      <c r="M32" s="11" t="s">
        <v>611</v>
      </c>
      <c r="N32" s="12" t="s">
        <v>35</v>
      </c>
      <c r="O32" s="15">
        <v>28950000</v>
      </c>
      <c r="P32" s="8"/>
      <c r="Q32" s="27">
        <v>615957.4375</v>
      </c>
      <c r="R32" s="12">
        <v>0</v>
      </c>
      <c r="S32" s="12" t="s">
        <v>33</v>
      </c>
      <c r="T32" s="12" t="s">
        <v>33</v>
      </c>
      <c r="U32" s="12" t="s">
        <v>33</v>
      </c>
      <c r="V32" s="19">
        <v>0</v>
      </c>
      <c r="W32" s="19">
        <v>0.61872100830078125</v>
      </c>
      <c r="X32" s="12" t="s">
        <v>35</v>
      </c>
      <c r="Y32" s="8" t="s">
        <v>36</v>
      </c>
    </row>
    <row r="33" spans="1:26" s="42" customFormat="1" ht="94.5" x14ac:dyDescent="0.25">
      <c r="A33" s="6" t="s">
        <v>515</v>
      </c>
      <c r="B33" s="6" t="s">
        <v>516</v>
      </c>
      <c r="C33" s="6" t="s">
        <v>517</v>
      </c>
      <c r="D33" s="7" t="s">
        <v>557</v>
      </c>
      <c r="E33" s="6" t="s">
        <v>38</v>
      </c>
      <c r="F33" s="8" t="s">
        <v>451</v>
      </c>
      <c r="G33" s="8" t="s">
        <v>574</v>
      </c>
      <c r="H33" s="8" t="s">
        <v>590</v>
      </c>
      <c r="I33" s="7" t="s">
        <v>30</v>
      </c>
      <c r="J33" s="9">
        <v>16.183353424072266</v>
      </c>
      <c r="K33" s="11" t="s">
        <v>31</v>
      </c>
      <c r="L33" s="6" t="s">
        <v>32</v>
      </c>
      <c r="M33" s="6" t="s">
        <v>612</v>
      </c>
      <c r="N33" s="7" t="s">
        <v>33</v>
      </c>
      <c r="O33" s="10">
        <v>27776000</v>
      </c>
      <c r="P33" s="8"/>
      <c r="Q33" s="26">
        <v>1262545.5</v>
      </c>
      <c r="R33" s="12">
        <v>0</v>
      </c>
      <c r="S33" s="7" t="s">
        <v>33</v>
      </c>
      <c r="T33" s="7" t="s">
        <v>33</v>
      </c>
      <c r="U33" s="7" t="s">
        <v>33</v>
      </c>
      <c r="V33" s="18">
        <v>9.0000003576278687E-2</v>
      </c>
      <c r="W33" s="18">
        <v>0.82104897499084473</v>
      </c>
      <c r="X33" s="7" t="s">
        <v>35</v>
      </c>
      <c r="Y33" s="8" t="s">
        <v>36</v>
      </c>
    </row>
    <row r="34" spans="1:26" s="42" customFormat="1" ht="78.75" x14ac:dyDescent="0.25">
      <c r="A34" s="11" t="s">
        <v>518</v>
      </c>
      <c r="B34" s="11" t="s">
        <v>519</v>
      </c>
      <c r="C34" s="11" t="s">
        <v>520</v>
      </c>
      <c r="D34" s="12" t="s">
        <v>554</v>
      </c>
      <c r="E34" s="11" t="s">
        <v>38</v>
      </c>
      <c r="F34" s="8" t="s">
        <v>442</v>
      </c>
      <c r="G34" s="8" t="s">
        <v>572</v>
      </c>
      <c r="H34" s="8" t="s">
        <v>588</v>
      </c>
      <c r="I34" s="12" t="s">
        <v>195</v>
      </c>
      <c r="J34" s="14">
        <v>0.43962147831916809</v>
      </c>
      <c r="K34" s="11" t="s">
        <v>31</v>
      </c>
      <c r="L34" s="11" t="s">
        <v>181</v>
      </c>
      <c r="M34" s="11" t="s">
        <v>607</v>
      </c>
      <c r="N34" s="12" t="s">
        <v>35</v>
      </c>
      <c r="O34" s="15">
        <v>55175000</v>
      </c>
      <c r="P34" s="8"/>
      <c r="Q34" s="27">
        <v>124548.53125</v>
      </c>
      <c r="R34" s="12">
        <v>0</v>
      </c>
      <c r="S34" s="12" t="s">
        <v>33</v>
      </c>
      <c r="T34" s="12" t="s">
        <v>33</v>
      </c>
      <c r="U34" s="12" t="s">
        <v>33</v>
      </c>
      <c r="V34" s="19">
        <v>0.10000000149011612</v>
      </c>
      <c r="W34" s="19">
        <v>0.83025002479553223</v>
      </c>
      <c r="X34" s="12" t="s">
        <v>35</v>
      </c>
      <c r="Y34" s="8" t="s">
        <v>36</v>
      </c>
    </row>
    <row r="35" spans="1:26" s="42" customFormat="1" ht="94.5" x14ac:dyDescent="0.25">
      <c r="A35" s="6" t="s">
        <v>521</v>
      </c>
      <c r="B35" s="6" t="s">
        <v>522</v>
      </c>
      <c r="C35" s="6" t="s">
        <v>523</v>
      </c>
      <c r="D35" s="7" t="s">
        <v>554</v>
      </c>
      <c r="E35" s="6" t="s">
        <v>38</v>
      </c>
      <c r="F35" s="8" t="s">
        <v>442</v>
      </c>
      <c r="G35" s="8" t="s">
        <v>39</v>
      </c>
      <c r="H35" s="8" t="s">
        <v>591</v>
      </c>
      <c r="I35" s="7" t="s">
        <v>30</v>
      </c>
      <c r="J35" s="9">
        <v>0.86647254228591919</v>
      </c>
      <c r="K35" s="11" t="s">
        <v>52</v>
      </c>
      <c r="L35" s="6" t="s">
        <v>181</v>
      </c>
      <c r="M35" s="6" t="s">
        <v>613</v>
      </c>
      <c r="N35" s="7" t="s">
        <v>35</v>
      </c>
      <c r="O35" s="10">
        <v>125225000</v>
      </c>
      <c r="P35" s="8"/>
      <c r="Q35" s="26">
        <v>564076.5625</v>
      </c>
      <c r="R35" s="12">
        <v>0</v>
      </c>
      <c r="S35" s="7" t="s">
        <v>33</v>
      </c>
      <c r="T35" s="7" t="s">
        <v>33</v>
      </c>
      <c r="U35" s="7" t="s">
        <v>33</v>
      </c>
      <c r="V35" s="18">
        <v>0.10000000149011612</v>
      </c>
      <c r="W35" s="18">
        <v>0.43374699354171753</v>
      </c>
      <c r="X35" s="7" t="s">
        <v>35</v>
      </c>
      <c r="Y35" s="8" t="s">
        <v>36</v>
      </c>
    </row>
    <row r="36" spans="1:26" s="42" customFormat="1" ht="78.75" x14ac:dyDescent="0.25">
      <c r="A36" s="11" t="s">
        <v>524</v>
      </c>
      <c r="B36" s="11" t="s">
        <v>525</v>
      </c>
      <c r="C36" s="11" t="s">
        <v>526</v>
      </c>
      <c r="D36" s="12" t="s">
        <v>555</v>
      </c>
      <c r="E36" s="11" t="s">
        <v>38</v>
      </c>
      <c r="F36" s="8" t="s">
        <v>442</v>
      </c>
      <c r="G36" s="8" t="s">
        <v>323</v>
      </c>
      <c r="H36" s="8" t="s">
        <v>341</v>
      </c>
      <c r="I36" s="12" t="s">
        <v>195</v>
      </c>
      <c r="J36" s="14">
        <v>0.36840024590492249</v>
      </c>
      <c r="K36" s="11" t="s">
        <v>31</v>
      </c>
      <c r="L36" s="11" t="s">
        <v>181</v>
      </c>
      <c r="M36" s="11" t="s">
        <v>607</v>
      </c>
      <c r="N36" s="12" t="s">
        <v>33</v>
      </c>
      <c r="O36" s="15">
        <v>40226000</v>
      </c>
      <c r="P36" s="8"/>
      <c r="Q36" s="27">
        <v>117619.8828125</v>
      </c>
      <c r="R36" s="12">
        <v>0</v>
      </c>
      <c r="S36" s="12" t="s">
        <v>33</v>
      </c>
      <c r="T36" s="12" t="s">
        <v>33</v>
      </c>
      <c r="U36" s="12" t="s">
        <v>33</v>
      </c>
      <c r="V36" s="19">
        <v>0.80000001192092896</v>
      </c>
      <c r="W36" s="19">
        <v>0.28872498869895935</v>
      </c>
      <c r="X36" s="12" t="s">
        <v>35</v>
      </c>
      <c r="Y36" s="8" t="s">
        <v>36</v>
      </c>
    </row>
    <row r="37" spans="1:26" s="42" customFormat="1" ht="94.5" x14ac:dyDescent="0.25">
      <c r="A37" s="6" t="s">
        <v>527</v>
      </c>
      <c r="B37" s="6" t="s">
        <v>528</v>
      </c>
      <c r="C37" s="6" t="s">
        <v>529</v>
      </c>
      <c r="D37" s="7" t="s">
        <v>557</v>
      </c>
      <c r="E37" s="6" t="s">
        <v>38</v>
      </c>
      <c r="F37" s="8" t="s">
        <v>442</v>
      </c>
      <c r="G37" s="8" t="s">
        <v>575</v>
      </c>
      <c r="H37" s="8" t="s">
        <v>592</v>
      </c>
      <c r="I37" s="7" t="s">
        <v>195</v>
      </c>
      <c r="J37" s="9">
        <v>0.79229813814163208</v>
      </c>
      <c r="K37" s="11" t="s">
        <v>52</v>
      </c>
      <c r="L37" s="6" t="s">
        <v>181</v>
      </c>
      <c r="M37" s="6" t="s">
        <v>614</v>
      </c>
      <c r="N37" s="7" t="s">
        <v>33</v>
      </c>
      <c r="O37" s="10">
        <v>20676000</v>
      </c>
      <c r="P37" s="8"/>
      <c r="Q37" s="26">
        <v>492285.71875</v>
      </c>
      <c r="R37" s="12">
        <v>0</v>
      </c>
      <c r="S37" s="7" t="s">
        <v>33</v>
      </c>
      <c r="T37" s="7" t="s">
        <v>33</v>
      </c>
      <c r="U37" s="7" t="s">
        <v>33</v>
      </c>
      <c r="V37" s="18">
        <v>0.10000000149011612</v>
      </c>
      <c r="W37" s="18">
        <v>0.76067197322845459</v>
      </c>
      <c r="X37" s="7" t="s">
        <v>35</v>
      </c>
      <c r="Y37" s="8" t="s">
        <v>36</v>
      </c>
    </row>
    <row r="38" spans="1:26" s="42" customFormat="1" ht="126" x14ac:dyDescent="0.25">
      <c r="A38" s="11" t="s">
        <v>530</v>
      </c>
      <c r="B38" s="11" t="s">
        <v>531</v>
      </c>
      <c r="C38" s="11" t="s">
        <v>532</v>
      </c>
      <c r="D38" s="12" t="s">
        <v>557</v>
      </c>
      <c r="E38" s="11" t="s">
        <v>558</v>
      </c>
      <c r="F38" s="8" t="s">
        <v>452</v>
      </c>
      <c r="G38" s="8" t="s">
        <v>576</v>
      </c>
      <c r="H38" s="8" t="s">
        <v>593</v>
      </c>
      <c r="I38" s="12" t="s">
        <v>82</v>
      </c>
      <c r="J38" s="14">
        <v>11.458093643188477</v>
      </c>
      <c r="K38" s="11" t="s">
        <v>31</v>
      </c>
      <c r="L38" s="11" t="s">
        <v>32</v>
      </c>
      <c r="M38" s="11" t="s">
        <v>615</v>
      </c>
      <c r="N38" s="12" t="s">
        <v>33</v>
      </c>
      <c r="O38" s="15">
        <v>21671000</v>
      </c>
      <c r="P38" s="8"/>
      <c r="Q38" s="27">
        <v>1667000</v>
      </c>
      <c r="R38" s="12">
        <v>0</v>
      </c>
      <c r="S38" s="12" t="s">
        <v>33</v>
      </c>
      <c r="T38" s="12" t="s">
        <v>33</v>
      </c>
      <c r="U38" s="12" t="s">
        <v>33</v>
      </c>
      <c r="V38" s="19">
        <v>1.0199999809265137</v>
      </c>
      <c r="W38" s="19">
        <v>0.51500397920608521</v>
      </c>
      <c r="X38" s="12" t="s">
        <v>35</v>
      </c>
      <c r="Y38" s="8" t="s">
        <v>36</v>
      </c>
    </row>
    <row r="39" spans="1:26" ht="94.5" x14ac:dyDescent="0.25">
      <c r="A39" s="6" t="s">
        <v>533</v>
      </c>
      <c r="B39" s="6" t="s">
        <v>534</v>
      </c>
      <c r="C39" s="6" t="s">
        <v>535</v>
      </c>
      <c r="D39" s="7" t="s">
        <v>557</v>
      </c>
      <c r="E39" s="6" t="s">
        <v>38</v>
      </c>
      <c r="F39" s="8" t="s">
        <v>442</v>
      </c>
      <c r="G39" s="8" t="s">
        <v>39</v>
      </c>
      <c r="H39" s="8" t="s">
        <v>591</v>
      </c>
      <c r="I39" s="7" t="s">
        <v>195</v>
      </c>
      <c r="J39" s="9">
        <v>0.17282025516033173</v>
      </c>
      <c r="K39" s="11" t="s">
        <v>52</v>
      </c>
      <c r="L39" s="6" t="s">
        <v>181</v>
      </c>
      <c r="M39" s="6" t="s">
        <v>604</v>
      </c>
      <c r="N39" s="7" t="s">
        <v>33</v>
      </c>
      <c r="O39" s="10">
        <v>58660000</v>
      </c>
      <c r="P39" s="8"/>
      <c r="Q39" s="26">
        <v>5866000</v>
      </c>
      <c r="R39" s="12">
        <v>0</v>
      </c>
      <c r="S39" s="7" t="s">
        <v>33</v>
      </c>
      <c r="T39" s="7" t="s">
        <v>33</v>
      </c>
      <c r="U39" s="7" t="s">
        <v>33</v>
      </c>
      <c r="V39" s="18">
        <v>0.5</v>
      </c>
      <c r="W39" s="18">
        <v>0.90780001878738403</v>
      </c>
      <c r="X39" s="7" t="s">
        <v>35</v>
      </c>
      <c r="Y39" s="8" t="s">
        <v>36</v>
      </c>
      <c r="Z39" s="42"/>
    </row>
    <row r="40" spans="1:26" s="45" customFormat="1" ht="126" x14ac:dyDescent="0.25">
      <c r="A40" s="11" t="s">
        <v>536</v>
      </c>
      <c r="B40" s="11" t="s">
        <v>537</v>
      </c>
      <c r="C40" s="11" t="s">
        <v>538</v>
      </c>
      <c r="D40" s="12" t="s">
        <v>557</v>
      </c>
      <c r="E40" s="11" t="s">
        <v>41</v>
      </c>
      <c r="F40" s="8" t="s">
        <v>442</v>
      </c>
      <c r="G40" s="8" t="s">
        <v>39</v>
      </c>
      <c r="H40" s="8" t="s">
        <v>591</v>
      </c>
      <c r="I40" s="12" t="s">
        <v>195</v>
      </c>
      <c r="J40" s="14">
        <v>0.67726880311965942</v>
      </c>
      <c r="K40" s="11" t="s">
        <v>52</v>
      </c>
      <c r="L40" s="11" t="s">
        <v>181</v>
      </c>
      <c r="M40" s="11" t="s">
        <v>616</v>
      </c>
      <c r="N40" s="12" t="s">
        <v>33</v>
      </c>
      <c r="O40" s="15">
        <v>30247000</v>
      </c>
      <c r="P40" s="8"/>
      <c r="Q40" s="27">
        <v>756175</v>
      </c>
      <c r="R40" s="12">
        <v>0</v>
      </c>
      <c r="S40" s="12" t="s">
        <v>33</v>
      </c>
      <c r="T40" s="12" t="s">
        <v>33</v>
      </c>
      <c r="U40" s="12" t="s">
        <v>33</v>
      </c>
      <c r="V40" s="19">
        <v>0</v>
      </c>
      <c r="W40" s="19">
        <v>0.67509102821350098</v>
      </c>
      <c r="X40" s="12" t="s">
        <v>35</v>
      </c>
      <c r="Y40" s="8" t="s">
        <v>36</v>
      </c>
      <c r="Z40" s="44"/>
    </row>
    <row r="41" spans="1:26" ht="110.25" x14ac:dyDescent="0.25">
      <c r="A41" s="6" t="s">
        <v>539</v>
      </c>
      <c r="B41" s="6" t="s">
        <v>540</v>
      </c>
      <c r="C41" s="6" t="s">
        <v>541</v>
      </c>
      <c r="D41" s="7" t="s">
        <v>554</v>
      </c>
      <c r="E41" s="6" t="s">
        <v>38</v>
      </c>
      <c r="F41" s="8" t="s">
        <v>442</v>
      </c>
      <c r="G41" s="8" t="s">
        <v>322</v>
      </c>
      <c r="H41" s="8" t="s">
        <v>340</v>
      </c>
      <c r="I41" s="7" t="s">
        <v>195</v>
      </c>
      <c r="J41" s="9">
        <v>1.0544626712799072</v>
      </c>
      <c r="K41" s="11" t="s">
        <v>52</v>
      </c>
      <c r="L41" s="6" t="s">
        <v>181</v>
      </c>
      <c r="M41" s="6" t="s">
        <v>617</v>
      </c>
      <c r="N41" s="7" t="s">
        <v>35</v>
      </c>
      <c r="O41" s="10">
        <v>128714000</v>
      </c>
      <c r="P41" s="8"/>
      <c r="Q41" s="26">
        <v>1340770.875</v>
      </c>
      <c r="R41" s="12">
        <v>0</v>
      </c>
      <c r="S41" s="7" t="s">
        <v>33</v>
      </c>
      <c r="T41" s="7" t="s">
        <v>33</v>
      </c>
      <c r="U41" s="7" t="s">
        <v>33</v>
      </c>
      <c r="V41" s="18">
        <v>1.5</v>
      </c>
      <c r="W41" s="18">
        <v>0.84691601991653442</v>
      </c>
      <c r="X41" s="7" t="s">
        <v>35</v>
      </c>
      <c r="Y41" s="8" t="s">
        <v>36</v>
      </c>
      <c r="Z41" s="42"/>
    </row>
    <row r="42" spans="1:26" s="45" customFormat="1" ht="47.25" x14ac:dyDescent="0.25">
      <c r="A42" s="11" t="s">
        <v>624</v>
      </c>
      <c r="B42" s="11" t="s">
        <v>625</v>
      </c>
      <c r="C42" s="11" t="s">
        <v>626</v>
      </c>
      <c r="D42" s="12" t="s">
        <v>555</v>
      </c>
      <c r="E42" s="11" t="s">
        <v>643</v>
      </c>
      <c r="F42" s="8" t="s">
        <v>446</v>
      </c>
      <c r="G42" s="8" t="s">
        <v>645</v>
      </c>
      <c r="H42" s="8" t="s">
        <v>646</v>
      </c>
      <c r="I42" s="12" t="s">
        <v>61</v>
      </c>
      <c r="J42" s="14">
        <v>455.27706909179688</v>
      </c>
      <c r="K42" s="11" t="s">
        <v>31</v>
      </c>
      <c r="L42" s="11" t="s">
        <v>621</v>
      </c>
      <c r="M42" s="11" t="s">
        <v>649</v>
      </c>
      <c r="N42" s="12" t="s">
        <v>33</v>
      </c>
      <c r="O42" s="15">
        <v>129569000</v>
      </c>
      <c r="P42" s="8"/>
      <c r="Q42" s="27">
        <v>439216.9375</v>
      </c>
      <c r="R42" s="12">
        <v>0</v>
      </c>
      <c r="S42" s="12" t="s">
        <v>33</v>
      </c>
      <c r="T42" s="12" t="s">
        <v>33</v>
      </c>
      <c r="U42" s="12" t="s">
        <v>33</v>
      </c>
      <c r="V42" s="19">
        <v>0.31</v>
      </c>
      <c r="W42" s="19">
        <v>0.16964699327945709</v>
      </c>
      <c r="X42" s="12" t="s">
        <v>35</v>
      </c>
      <c r="Y42" s="8" t="s">
        <v>36</v>
      </c>
      <c r="Z42" s="44"/>
    </row>
    <row r="43" spans="1:26" ht="47.25" x14ac:dyDescent="0.25">
      <c r="A43" s="6" t="s">
        <v>627</v>
      </c>
      <c r="B43" s="6" t="s">
        <v>628</v>
      </c>
      <c r="C43" s="6" t="s">
        <v>629</v>
      </c>
      <c r="D43" s="7" t="s">
        <v>555</v>
      </c>
      <c r="E43" s="6" t="s">
        <v>643</v>
      </c>
      <c r="F43" s="8" t="s">
        <v>446</v>
      </c>
      <c r="G43" s="8" t="s">
        <v>645</v>
      </c>
      <c r="H43" s="8" t="s">
        <v>646</v>
      </c>
      <c r="I43" s="7" t="s">
        <v>61</v>
      </c>
      <c r="J43" s="9">
        <v>455.2769775390625</v>
      </c>
      <c r="K43" s="11" t="s">
        <v>31</v>
      </c>
      <c r="L43" s="6" t="s">
        <v>621</v>
      </c>
      <c r="M43" s="6" t="s">
        <v>649</v>
      </c>
      <c r="N43" s="7" t="s">
        <v>33</v>
      </c>
      <c r="O43" s="10">
        <v>126602000</v>
      </c>
      <c r="P43" s="8"/>
      <c r="Q43" s="26">
        <v>510491.9375</v>
      </c>
      <c r="R43" s="12">
        <v>0</v>
      </c>
      <c r="S43" s="7" t="s">
        <v>33</v>
      </c>
      <c r="T43" s="7" t="s">
        <v>33</v>
      </c>
      <c r="U43" s="7" t="s">
        <v>33</v>
      </c>
      <c r="V43" s="18">
        <v>0.27</v>
      </c>
      <c r="W43" s="18">
        <v>0.16964699327945709</v>
      </c>
      <c r="X43" s="7" t="s">
        <v>35</v>
      </c>
      <c r="Y43" s="8" t="s">
        <v>36</v>
      </c>
      <c r="Z43" s="42"/>
    </row>
    <row r="44" spans="1:26" s="45" customFormat="1" ht="78.75" x14ac:dyDescent="0.25">
      <c r="A44" s="11" t="s">
        <v>632</v>
      </c>
      <c r="B44" s="11" t="s">
        <v>633</v>
      </c>
      <c r="C44" s="11" t="s">
        <v>634</v>
      </c>
      <c r="D44" s="12" t="s">
        <v>556</v>
      </c>
      <c r="E44" s="11" t="s">
        <v>75</v>
      </c>
      <c r="F44" s="8" t="s">
        <v>644</v>
      </c>
      <c r="G44" s="8" t="s">
        <v>647</v>
      </c>
      <c r="H44" s="8" t="s">
        <v>648</v>
      </c>
      <c r="I44" s="12" t="s">
        <v>82</v>
      </c>
      <c r="J44" s="14">
        <v>390.7017822265625</v>
      </c>
      <c r="K44" s="11" t="s">
        <v>31</v>
      </c>
      <c r="L44" s="11" t="s">
        <v>621</v>
      </c>
      <c r="M44" s="11" t="s">
        <v>650</v>
      </c>
      <c r="N44" s="12" t="s">
        <v>35</v>
      </c>
      <c r="O44" s="15">
        <v>84071000</v>
      </c>
      <c r="P44" s="8"/>
      <c r="Q44" s="27">
        <v>22347.421875</v>
      </c>
      <c r="R44" s="12">
        <v>0</v>
      </c>
      <c r="S44" s="12" t="s">
        <v>33</v>
      </c>
      <c r="T44" s="12" t="s">
        <v>35</v>
      </c>
      <c r="U44" s="12" t="s">
        <v>33</v>
      </c>
      <c r="V44" s="19">
        <v>1.17</v>
      </c>
      <c r="W44" s="19">
        <v>0.18763700127601624</v>
      </c>
      <c r="X44" s="12" t="s">
        <v>35</v>
      </c>
      <c r="Y44" s="8" t="s">
        <v>36</v>
      </c>
      <c r="Z44" s="44"/>
    </row>
    <row r="45" spans="1:26" ht="78.75" x14ac:dyDescent="0.25">
      <c r="A45" s="6" t="s">
        <v>635</v>
      </c>
      <c r="B45" s="6" t="s">
        <v>636</v>
      </c>
      <c r="C45" s="6" t="s">
        <v>637</v>
      </c>
      <c r="D45" s="7" t="s">
        <v>556</v>
      </c>
      <c r="E45" s="6" t="s">
        <v>75</v>
      </c>
      <c r="F45" s="8" t="s">
        <v>644</v>
      </c>
      <c r="G45" s="8" t="s">
        <v>647</v>
      </c>
      <c r="H45" s="8" t="s">
        <v>648</v>
      </c>
      <c r="I45" s="7" t="s">
        <v>61</v>
      </c>
      <c r="J45" s="9">
        <v>414.10589599609375</v>
      </c>
      <c r="K45" s="11" t="s">
        <v>31</v>
      </c>
      <c r="L45" s="6" t="s">
        <v>621</v>
      </c>
      <c r="M45" s="6" t="s">
        <v>651</v>
      </c>
      <c r="N45" s="7" t="s">
        <v>35</v>
      </c>
      <c r="O45" s="24">
        <v>141438000</v>
      </c>
      <c r="P45" s="8"/>
      <c r="Q45" s="26">
        <v>350094.0625</v>
      </c>
      <c r="R45" s="12">
        <v>0</v>
      </c>
      <c r="S45" s="7" t="s">
        <v>33</v>
      </c>
      <c r="T45" s="7" t="s">
        <v>33</v>
      </c>
      <c r="U45" s="7" t="s">
        <v>33</v>
      </c>
      <c r="V45" s="18">
        <v>1.21</v>
      </c>
      <c r="W45" s="18">
        <v>0.18763700127601624</v>
      </c>
      <c r="X45" s="7" t="s">
        <v>35</v>
      </c>
      <c r="Y45" s="8" t="s">
        <v>36</v>
      </c>
      <c r="Z45" s="42"/>
    </row>
    <row r="46" spans="1:26" s="45" customFormat="1" ht="78.75" x14ac:dyDescent="0.25">
      <c r="A46" s="11" t="s">
        <v>638</v>
      </c>
      <c r="B46" s="11" t="s">
        <v>639</v>
      </c>
      <c r="C46" s="11" t="s">
        <v>640</v>
      </c>
      <c r="D46" s="12" t="s">
        <v>556</v>
      </c>
      <c r="E46" s="11" t="s">
        <v>75</v>
      </c>
      <c r="F46" s="8" t="s">
        <v>644</v>
      </c>
      <c r="G46" s="8" t="s">
        <v>647</v>
      </c>
      <c r="H46" s="8" t="s">
        <v>648</v>
      </c>
      <c r="I46" s="12" t="s">
        <v>82</v>
      </c>
      <c r="J46" s="14">
        <v>390.7017822265625</v>
      </c>
      <c r="K46" s="11" t="s">
        <v>31</v>
      </c>
      <c r="L46" s="11" t="s">
        <v>621</v>
      </c>
      <c r="M46" s="11" t="s">
        <v>650</v>
      </c>
      <c r="N46" s="12" t="s">
        <v>35</v>
      </c>
      <c r="O46" s="15">
        <v>55388000</v>
      </c>
      <c r="P46" s="8"/>
      <c r="Q46" s="27">
        <v>56518.3671875</v>
      </c>
      <c r="R46" s="12">
        <v>0</v>
      </c>
      <c r="S46" s="12" t="s">
        <v>33</v>
      </c>
      <c r="T46" s="12" t="s">
        <v>35</v>
      </c>
      <c r="U46" s="12" t="s">
        <v>33</v>
      </c>
      <c r="V46" s="19">
        <v>0.62</v>
      </c>
      <c r="W46" s="19">
        <v>0.18763700127601624</v>
      </c>
      <c r="X46" s="12" t="s">
        <v>35</v>
      </c>
      <c r="Y46" s="8" t="s">
        <v>36</v>
      </c>
      <c r="Z46" s="44"/>
    </row>
    <row r="47" spans="1:26" ht="47.25" x14ac:dyDescent="0.25">
      <c r="A47" s="22" t="s">
        <v>654</v>
      </c>
      <c r="B47" s="6" t="s">
        <v>630</v>
      </c>
      <c r="C47" s="6" t="s">
        <v>631</v>
      </c>
      <c r="D47" s="7" t="s">
        <v>555</v>
      </c>
      <c r="E47" s="6" t="s">
        <v>643</v>
      </c>
      <c r="F47" s="8" t="s">
        <v>446</v>
      </c>
      <c r="G47" s="8" t="s">
        <v>645</v>
      </c>
      <c r="H47" s="8" t="s">
        <v>646</v>
      </c>
      <c r="I47" s="7" t="s">
        <v>61</v>
      </c>
      <c r="J47" s="9">
        <v>455.2769775390625</v>
      </c>
      <c r="K47" s="11" t="s">
        <v>31</v>
      </c>
      <c r="L47" s="6" t="s">
        <v>621</v>
      </c>
      <c r="M47" s="6" t="s">
        <v>649</v>
      </c>
      <c r="N47" s="7" t="s">
        <v>33</v>
      </c>
      <c r="O47" s="10">
        <v>161219000</v>
      </c>
      <c r="P47" s="8"/>
      <c r="Q47" s="26">
        <v>499130.0625</v>
      </c>
      <c r="R47" s="12">
        <v>0</v>
      </c>
      <c r="S47" s="7" t="s">
        <v>33</v>
      </c>
      <c r="T47" s="7" t="s">
        <v>33</v>
      </c>
      <c r="U47" s="7" t="s">
        <v>33</v>
      </c>
      <c r="V47" s="18">
        <v>0.26</v>
      </c>
      <c r="W47" s="18">
        <v>0.16964699327945709</v>
      </c>
      <c r="X47" s="7" t="s">
        <v>35</v>
      </c>
      <c r="Y47" s="8" t="s">
        <v>36</v>
      </c>
      <c r="Z47" s="42"/>
    </row>
    <row r="48" spans="1:26" s="45" customFormat="1" ht="78.75" x14ac:dyDescent="0.25">
      <c r="A48" s="23" t="s">
        <v>653</v>
      </c>
      <c r="B48" s="11" t="s">
        <v>641</v>
      </c>
      <c r="C48" s="11" t="s">
        <v>642</v>
      </c>
      <c r="D48" s="12" t="s">
        <v>556</v>
      </c>
      <c r="E48" s="11" t="s">
        <v>75</v>
      </c>
      <c r="F48" s="8" t="s">
        <v>644</v>
      </c>
      <c r="G48" s="8" t="s">
        <v>647</v>
      </c>
      <c r="H48" s="8" t="s">
        <v>648</v>
      </c>
      <c r="I48" s="12" t="s">
        <v>61</v>
      </c>
      <c r="J48" s="14">
        <v>414.10589599609375</v>
      </c>
      <c r="K48" s="11" t="s">
        <v>31</v>
      </c>
      <c r="L48" s="11" t="s">
        <v>621</v>
      </c>
      <c r="M48" s="11" t="s">
        <v>651</v>
      </c>
      <c r="N48" s="12" t="s">
        <v>35</v>
      </c>
      <c r="O48" s="25">
        <v>85061000</v>
      </c>
      <c r="P48" s="8"/>
      <c r="Q48" s="27">
        <v>256981.875</v>
      </c>
      <c r="R48" s="12">
        <v>0</v>
      </c>
      <c r="S48" s="12" t="s">
        <v>33</v>
      </c>
      <c r="T48" s="12" t="s">
        <v>33</v>
      </c>
      <c r="U48" s="12" t="s">
        <v>33</v>
      </c>
      <c r="V48" s="19">
        <v>2.0299999999999998</v>
      </c>
      <c r="W48" s="19">
        <v>0.18763700127601624</v>
      </c>
      <c r="X48" s="12" t="s">
        <v>35</v>
      </c>
      <c r="Y48" s="8" t="s">
        <v>36</v>
      </c>
      <c r="Z48" s="44"/>
    </row>
    <row r="49" spans="1:26" ht="31.5" x14ac:dyDescent="0.25">
      <c r="A49" s="6" t="s">
        <v>83</v>
      </c>
      <c r="B49" s="6" t="s">
        <v>84</v>
      </c>
      <c r="C49" s="6" t="s">
        <v>207</v>
      </c>
      <c r="D49" s="7" t="s">
        <v>336</v>
      </c>
      <c r="E49" s="6" t="s">
        <v>85</v>
      </c>
      <c r="F49" s="8" t="s">
        <v>441</v>
      </c>
      <c r="G49" s="8" t="s">
        <v>28</v>
      </c>
      <c r="H49" s="8" t="s">
        <v>344</v>
      </c>
      <c r="I49" s="7" t="s">
        <v>86</v>
      </c>
      <c r="J49" s="9">
        <v>20.829156999999999</v>
      </c>
      <c r="K49" s="11" t="s">
        <v>52</v>
      </c>
      <c r="L49" s="6" t="s">
        <v>87</v>
      </c>
      <c r="M49" s="6" t="s">
        <v>88</v>
      </c>
      <c r="N49" s="7" t="s">
        <v>33</v>
      </c>
      <c r="O49" s="10">
        <v>109000</v>
      </c>
      <c r="P49" s="8" t="s">
        <v>34</v>
      </c>
      <c r="Q49" s="26">
        <v>0</v>
      </c>
      <c r="R49" s="12">
        <v>0</v>
      </c>
      <c r="S49" s="7" t="s">
        <v>33</v>
      </c>
      <c r="T49" s="7" t="s">
        <v>33</v>
      </c>
      <c r="U49" s="7" t="s">
        <v>33</v>
      </c>
      <c r="V49" s="18">
        <v>5</v>
      </c>
      <c r="W49" s="18">
        <v>0.27393695712089539</v>
      </c>
      <c r="X49" s="7" t="s">
        <v>33</v>
      </c>
      <c r="Y49" s="8" t="s">
        <v>196</v>
      </c>
      <c r="Z49" s="42"/>
    </row>
    <row r="50" spans="1:26" s="45" customFormat="1" ht="31.5" x14ac:dyDescent="0.25">
      <c r="A50" s="11" t="s">
        <v>89</v>
      </c>
      <c r="B50" s="11" t="s">
        <v>90</v>
      </c>
      <c r="C50" s="11" t="s">
        <v>91</v>
      </c>
      <c r="D50" s="12" t="s">
        <v>336</v>
      </c>
      <c r="E50" s="11" t="s">
        <v>92</v>
      </c>
      <c r="F50" s="8" t="s">
        <v>441</v>
      </c>
      <c r="G50" s="8" t="s">
        <v>93</v>
      </c>
      <c r="H50" s="8" t="s">
        <v>352</v>
      </c>
      <c r="I50" s="12" t="s">
        <v>86</v>
      </c>
      <c r="J50" s="14">
        <v>0.447376</v>
      </c>
      <c r="K50" s="11" t="s">
        <v>52</v>
      </c>
      <c r="L50" s="11" t="s">
        <v>94</v>
      </c>
      <c r="M50" s="11" t="s">
        <v>373</v>
      </c>
      <c r="N50" s="12" t="s">
        <v>33</v>
      </c>
      <c r="O50" s="15">
        <v>109000</v>
      </c>
      <c r="P50" s="8" t="s">
        <v>34</v>
      </c>
      <c r="Q50" s="27">
        <v>0</v>
      </c>
      <c r="R50" s="12">
        <v>0</v>
      </c>
      <c r="S50" s="12" t="s">
        <v>33</v>
      </c>
      <c r="T50" s="12" t="s">
        <v>33</v>
      </c>
      <c r="U50" s="12" t="s">
        <v>33</v>
      </c>
      <c r="V50" s="19">
        <v>5</v>
      </c>
      <c r="W50" s="19">
        <v>0.14249999821186066</v>
      </c>
      <c r="X50" s="12" t="s">
        <v>35</v>
      </c>
      <c r="Y50" s="13" t="s">
        <v>36</v>
      </c>
      <c r="Z50" s="44"/>
    </row>
    <row r="51" spans="1:26" ht="31.5" x14ac:dyDescent="0.25">
      <c r="A51" s="6" t="s">
        <v>95</v>
      </c>
      <c r="B51" s="6" t="s">
        <v>96</v>
      </c>
      <c r="C51" s="6" t="s">
        <v>97</v>
      </c>
      <c r="D51" s="7" t="s">
        <v>336</v>
      </c>
      <c r="E51" s="6" t="s">
        <v>85</v>
      </c>
      <c r="F51" s="8" t="s">
        <v>441</v>
      </c>
      <c r="G51" s="8" t="s">
        <v>28</v>
      </c>
      <c r="H51" s="8" t="s">
        <v>344</v>
      </c>
      <c r="I51" s="7" t="s">
        <v>86</v>
      </c>
      <c r="J51" s="9">
        <v>52.888210000000001</v>
      </c>
      <c r="K51" s="11" t="s">
        <v>43</v>
      </c>
      <c r="L51" s="6" t="s">
        <v>98</v>
      </c>
      <c r="M51" s="6" t="s">
        <v>374</v>
      </c>
      <c r="N51" s="7" t="s">
        <v>33</v>
      </c>
      <c r="O51" s="10">
        <v>109000</v>
      </c>
      <c r="P51" s="8" t="s">
        <v>34</v>
      </c>
      <c r="Q51" s="26">
        <v>0</v>
      </c>
      <c r="R51" s="12">
        <v>0</v>
      </c>
      <c r="S51" s="7" t="s">
        <v>33</v>
      </c>
      <c r="T51" s="7" t="s">
        <v>33</v>
      </c>
      <c r="U51" s="7" t="s">
        <v>33</v>
      </c>
      <c r="V51" s="18">
        <v>5</v>
      </c>
      <c r="W51" s="18">
        <v>0.18696193397045135</v>
      </c>
      <c r="X51" s="7" t="s">
        <v>35</v>
      </c>
      <c r="Y51" s="8" t="s">
        <v>36</v>
      </c>
      <c r="Z51" s="42"/>
    </row>
    <row r="52" spans="1:26" s="45" customFormat="1" ht="47.25" x14ac:dyDescent="0.25">
      <c r="A52" s="11" t="s">
        <v>99</v>
      </c>
      <c r="B52" s="11" t="s">
        <v>100</v>
      </c>
      <c r="C52" s="11" t="s">
        <v>208</v>
      </c>
      <c r="D52" s="12" t="s">
        <v>336</v>
      </c>
      <c r="E52" s="11" t="s">
        <v>101</v>
      </c>
      <c r="F52" s="8" t="s">
        <v>445</v>
      </c>
      <c r="G52" s="8" t="s">
        <v>102</v>
      </c>
      <c r="H52" s="8" t="s">
        <v>353</v>
      </c>
      <c r="I52" s="12" t="s">
        <v>86</v>
      </c>
      <c r="J52" s="14">
        <v>18.736550999999999</v>
      </c>
      <c r="K52" s="11" t="s">
        <v>52</v>
      </c>
      <c r="L52" s="11" t="s">
        <v>103</v>
      </c>
      <c r="M52" s="11" t="s">
        <v>104</v>
      </c>
      <c r="N52" s="12" t="s">
        <v>33</v>
      </c>
      <c r="O52" s="15">
        <v>109000</v>
      </c>
      <c r="P52" s="8" t="s">
        <v>34</v>
      </c>
      <c r="Q52" s="27">
        <v>0</v>
      </c>
      <c r="R52" s="12">
        <v>0</v>
      </c>
      <c r="S52" s="12" t="s">
        <v>33</v>
      </c>
      <c r="T52" s="12" t="s">
        <v>33</v>
      </c>
      <c r="U52" s="12" t="s">
        <v>33</v>
      </c>
      <c r="V52" s="19">
        <v>5</v>
      </c>
      <c r="W52" s="19">
        <v>0.74820303916931152</v>
      </c>
      <c r="X52" s="12" t="s">
        <v>35</v>
      </c>
      <c r="Y52" s="13" t="s">
        <v>36</v>
      </c>
      <c r="Z52" s="44"/>
    </row>
    <row r="53" spans="1:26" ht="47.25" x14ac:dyDescent="0.25">
      <c r="A53" s="6" t="s">
        <v>105</v>
      </c>
      <c r="B53" s="6" t="s">
        <v>209</v>
      </c>
      <c r="C53" s="6" t="s">
        <v>210</v>
      </c>
      <c r="D53" s="7" t="s">
        <v>336</v>
      </c>
      <c r="E53" s="6" t="s">
        <v>101</v>
      </c>
      <c r="F53" s="8" t="s">
        <v>445</v>
      </c>
      <c r="G53" s="8" t="s">
        <v>102</v>
      </c>
      <c r="H53" s="8" t="s">
        <v>353</v>
      </c>
      <c r="I53" s="7" t="s">
        <v>86</v>
      </c>
      <c r="J53" s="9">
        <v>18.736550999999999</v>
      </c>
      <c r="K53" s="11" t="s">
        <v>52</v>
      </c>
      <c r="L53" s="6" t="s">
        <v>103</v>
      </c>
      <c r="M53" s="6" t="s">
        <v>104</v>
      </c>
      <c r="N53" s="7" t="s">
        <v>33</v>
      </c>
      <c r="O53" s="10">
        <v>109000</v>
      </c>
      <c r="P53" s="8" t="s">
        <v>34</v>
      </c>
      <c r="Q53" s="26">
        <v>0</v>
      </c>
      <c r="R53" s="12">
        <v>0</v>
      </c>
      <c r="S53" s="7" t="s">
        <v>33</v>
      </c>
      <c r="T53" s="7" t="s">
        <v>33</v>
      </c>
      <c r="U53" s="7" t="s">
        <v>33</v>
      </c>
      <c r="V53" s="18">
        <v>0</v>
      </c>
      <c r="W53" s="18">
        <v>0.74820303916931152</v>
      </c>
      <c r="X53" s="7" t="s">
        <v>35</v>
      </c>
      <c r="Y53" s="8" t="s">
        <v>36</v>
      </c>
      <c r="Z53" s="42"/>
    </row>
    <row r="54" spans="1:26" s="45" customFormat="1" ht="47.25" x14ac:dyDescent="0.25">
      <c r="A54" s="11" t="s">
        <v>106</v>
      </c>
      <c r="B54" s="11" t="s">
        <v>211</v>
      </c>
      <c r="C54" s="11" t="s">
        <v>212</v>
      </c>
      <c r="D54" s="12" t="s">
        <v>336</v>
      </c>
      <c r="E54" s="11" t="s">
        <v>101</v>
      </c>
      <c r="F54" s="8" t="s">
        <v>445</v>
      </c>
      <c r="G54" s="8" t="s">
        <v>102</v>
      </c>
      <c r="H54" s="8" t="s">
        <v>353</v>
      </c>
      <c r="I54" s="12" t="s">
        <v>86</v>
      </c>
      <c r="J54" s="14">
        <v>18.736550999999999</v>
      </c>
      <c r="K54" s="11" t="s">
        <v>52</v>
      </c>
      <c r="L54" s="11" t="s">
        <v>103</v>
      </c>
      <c r="M54" s="11" t="s">
        <v>104</v>
      </c>
      <c r="N54" s="12" t="s">
        <v>33</v>
      </c>
      <c r="O54" s="15">
        <v>55000</v>
      </c>
      <c r="P54" s="8" t="s">
        <v>34</v>
      </c>
      <c r="Q54" s="27">
        <v>0</v>
      </c>
      <c r="R54" s="12">
        <v>0</v>
      </c>
      <c r="S54" s="12" t="s">
        <v>33</v>
      </c>
      <c r="T54" s="12" t="s">
        <v>33</v>
      </c>
      <c r="U54" s="12" t="s">
        <v>33</v>
      </c>
      <c r="V54" s="19"/>
      <c r="W54" s="19">
        <v>0.74820303916931152</v>
      </c>
      <c r="X54" s="12" t="s">
        <v>33</v>
      </c>
      <c r="Y54" s="13" t="s">
        <v>107</v>
      </c>
      <c r="Z54" s="44"/>
    </row>
    <row r="55" spans="1:26" ht="78.75" x14ac:dyDescent="0.25">
      <c r="A55" s="6" t="s">
        <v>108</v>
      </c>
      <c r="B55" s="6" t="s">
        <v>109</v>
      </c>
      <c r="C55" s="6" t="s">
        <v>213</v>
      </c>
      <c r="D55" s="7" t="s">
        <v>110</v>
      </c>
      <c r="E55" s="6" t="s">
        <v>111</v>
      </c>
      <c r="F55" s="8" t="s">
        <v>449</v>
      </c>
      <c r="G55" s="8" t="s">
        <v>102</v>
      </c>
      <c r="H55" s="8" t="s">
        <v>112</v>
      </c>
      <c r="I55" s="7" t="s">
        <v>113</v>
      </c>
      <c r="J55" s="9">
        <v>1905.0192870000001</v>
      </c>
      <c r="K55" s="11" t="s">
        <v>113</v>
      </c>
      <c r="L55" s="6" t="s">
        <v>114</v>
      </c>
      <c r="M55" s="6" t="s">
        <v>375</v>
      </c>
      <c r="N55" s="7" t="s">
        <v>35</v>
      </c>
      <c r="O55" s="10">
        <v>24107064000</v>
      </c>
      <c r="P55" s="8" t="s">
        <v>459</v>
      </c>
      <c r="Q55" s="26">
        <v>318270.28125</v>
      </c>
      <c r="R55" s="12">
        <v>0</v>
      </c>
      <c r="S55" s="7" t="s">
        <v>33</v>
      </c>
      <c r="T55" s="7" t="s">
        <v>33</v>
      </c>
      <c r="U55" s="7" t="s">
        <v>33</v>
      </c>
      <c r="V55" s="18">
        <v>1.91</v>
      </c>
      <c r="W55" s="18">
        <v>0.47015699744224548</v>
      </c>
      <c r="X55" s="7" t="s">
        <v>35</v>
      </c>
      <c r="Y55" s="8" t="s">
        <v>36</v>
      </c>
      <c r="Z55" s="42"/>
    </row>
    <row r="56" spans="1:26" s="45" customFormat="1" ht="78.75" x14ac:dyDescent="0.25">
      <c r="A56" s="11" t="s">
        <v>115</v>
      </c>
      <c r="B56" s="11" t="s">
        <v>116</v>
      </c>
      <c r="C56" s="11" t="s">
        <v>214</v>
      </c>
      <c r="D56" s="12" t="s">
        <v>110</v>
      </c>
      <c r="E56" s="11" t="s">
        <v>111</v>
      </c>
      <c r="F56" s="8" t="s">
        <v>449</v>
      </c>
      <c r="G56" s="8" t="s">
        <v>102</v>
      </c>
      <c r="H56" s="8" t="s">
        <v>112</v>
      </c>
      <c r="I56" s="12" t="s">
        <v>113</v>
      </c>
      <c r="J56" s="14">
        <v>1559.019409</v>
      </c>
      <c r="K56" s="11" t="s">
        <v>113</v>
      </c>
      <c r="L56" s="11" t="s">
        <v>114</v>
      </c>
      <c r="M56" s="11" t="s">
        <v>436</v>
      </c>
      <c r="N56" s="12" t="s">
        <v>35</v>
      </c>
      <c r="O56" s="15">
        <v>1200169000</v>
      </c>
      <c r="P56" s="8" t="s">
        <v>34</v>
      </c>
      <c r="Q56" s="27">
        <v>0</v>
      </c>
      <c r="R56" s="12">
        <v>100</v>
      </c>
      <c r="S56" s="12" t="s">
        <v>33</v>
      </c>
      <c r="T56" s="12" t="s">
        <v>33</v>
      </c>
      <c r="U56" s="12" t="s">
        <v>33</v>
      </c>
      <c r="V56" s="19">
        <v>0</v>
      </c>
      <c r="W56" s="19">
        <v>0.4943714439868927</v>
      </c>
      <c r="X56" s="12" t="s">
        <v>33</v>
      </c>
      <c r="Y56" s="13" t="s">
        <v>107</v>
      </c>
      <c r="Z56" s="44"/>
    </row>
    <row r="57" spans="1:26" ht="47.25" x14ac:dyDescent="0.25">
      <c r="A57" s="6" t="s">
        <v>117</v>
      </c>
      <c r="B57" s="6" t="s">
        <v>118</v>
      </c>
      <c r="C57" s="6" t="s">
        <v>119</v>
      </c>
      <c r="D57" s="7" t="s">
        <v>336</v>
      </c>
      <c r="E57" s="6" t="s">
        <v>120</v>
      </c>
      <c r="F57" s="8" t="s">
        <v>441</v>
      </c>
      <c r="G57" s="8" t="s">
        <v>121</v>
      </c>
      <c r="H57" s="8" t="s">
        <v>354</v>
      </c>
      <c r="I57" s="7" t="s">
        <v>86</v>
      </c>
      <c r="J57" s="9">
        <v>27.409399000000001</v>
      </c>
      <c r="K57" s="11" t="s">
        <v>52</v>
      </c>
      <c r="L57" s="6" t="s">
        <v>368</v>
      </c>
      <c r="M57" s="6" t="s">
        <v>437</v>
      </c>
      <c r="N57" s="7" t="s">
        <v>33</v>
      </c>
      <c r="O57" s="10">
        <v>103000</v>
      </c>
      <c r="P57" s="8" t="s">
        <v>34</v>
      </c>
      <c r="Q57" s="26">
        <v>0</v>
      </c>
      <c r="R57" s="12">
        <v>0</v>
      </c>
      <c r="S57" s="7" t="s">
        <v>33</v>
      </c>
      <c r="T57" s="7" t="s">
        <v>33</v>
      </c>
      <c r="U57" s="7" t="s">
        <v>33</v>
      </c>
      <c r="V57" s="18">
        <v>5</v>
      </c>
      <c r="W57" s="18">
        <v>0.42391255497932434</v>
      </c>
      <c r="X57" s="7" t="s">
        <v>35</v>
      </c>
      <c r="Y57" s="8" t="s">
        <v>36</v>
      </c>
      <c r="Z57" s="42"/>
    </row>
    <row r="58" spans="1:26" s="45" customFormat="1" ht="31.5" x14ac:dyDescent="0.25">
      <c r="A58" s="11" t="s">
        <v>122</v>
      </c>
      <c r="B58" s="11" t="s">
        <v>123</v>
      </c>
      <c r="C58" s="11" t="s">
        <v>208</v>
      </c>
      <c r="D58" s="12" t="s">
        <v>336</v>
      </c>
      <c r="E58" s="11" t="s">
        <v>120</v>
      </c>
      <c r="F58" s="8" t="s">
        <v>441</v>
      </c>
      <c r="G58" s="8" t="s">
        <v>121</v>
      </c>
      <c r="H58" s="8" t="s">
        <v>354</v>
      </c>
      <c r="I58" s="12" t="s">
        <v>86</v>
      </c>
      <c r="J58" s="14">
        <v>27.409399000000001</v>
      </c>
      <c r="K58" s="11" t="s">
        <v>52</v>
      </c>
      <c r="L58" s="11" t="s">
        <v>368</v>
      </c>
      <c r="M58" s="11" t="s">
        <v>437</v>
      </c>
      <c r="N58" s="12" t="s">
        <v>33</v>
      </c>
      <c r="O58" s="15">
        <v>103000</v>
      </c>
      <c r="P58" s="8" t="s">
        <v>34</v>
      </c>
      <c r="Q58" s="27">
        <v>0</v>
      </c>
      <c r="R58" s="12">
        <v>0</v>
      </c>
      <c r="S58" s="12" t="s">
        <v>33</v>
      </c>
      <c r="T58" s="12" t="s">
        <v>33</v>
      </c>
      <c r="U58" s="12" t="s">
        <v>33</v>
      </c>
      <c r="V58" s="19">
        <v>5</v>
      </c>
      <c r="W58" s="19">
        <v>0.42391255497932434</v>
      </c>
      <c r="X58" s="12" t="s">
        <v>35</v>
      </c>
      <c r="Y58" s="13" t="s">
        <v>36</v>
      </c>
      <c r="Z58" s="44"/>
    </row>
    <row r="59" spans="1:26" ht="63" x14ac:dyDescent="0.25">
      <c r="A59" s="6" t="s">
        <v>124</v>
      </c>
      <c r="B59" s="6" t="s">
        <v>125</v>
      </c>
      <c r="C59" s="6" t="s">
        <v>126</v>
      </c>
      <c r="D59" s="7" t="s">
        <v>336</v>
      </c>
      <c r="E59" s="6" t="s">
        <v>120</v>
      </c>
      <c r="F59" s="8" t="s">
        <v>441</v>
      </c>
      <c r="G59" s="8" t="s">
        <v>121</v>
      </c>
      <c r="H59" s="8" t="s">
        <v>354</v>
      </c>
      <c r="I59" s="7" t="s">
        <v>86</v>
      </c>
      <c r="J59" s="9">
        <v>27.409399000000001</v>
      </c>
      <c r="K59" s="11" t="s">
        <v>52</v>
      </c>
      <c r="L59" s="6" t="s">
        <v>368</v>
      </c>
      <c r="M59" s="6" t="s">
        <v>437</v>
      </c>
      <c r="N59" s="7" t="s">
        <v>33</v>
      </c>
      <c r="O59" s="10">
        <v>21000</v>
      </c>
      <c r="P59" s="8" t="s">
        <v>34</v>
      </c>
      <c r="Q59" s="26">
        <v>0</v>
      </c>
      <c r="R59" s="12">
        <v>0</v>
      </c>
      <c r="S59" s="7" t="s">
        <v>33</v>
      </c>
      <c r="T59" s="7" t="s">
        <v>33</v>
      </c>
      <c r="U59" s="7" t="s">
        <v>33</v>
      </c>
      <c r="V59" s="18"/>
      <c r="W59" s="18">
        <v>0.42391255497932434</v>
      </c>
      <c r="X59" s="7" t="s">
        <v>35</v>
      </c>
      <c r="Y59" s="8" t="s">
        <v>36</v>
      </c>
      <c r="Z59" s="42"/>
    </row>
    <row r="60" spans="1:26" s="45" customFormat="1" ht="31.5" x14ac:dyDescent="0.25">
      <c r="A60" s="11" t="s">
        <v>127</v>
      </c>
      <c r="B60" s="11" t="s">
        <v>128</v>
      </c>
      <c r="C60" s="11" t="s">
        <v>129</v>
      </c>
      <c r="D60" s="12" t="s">
        <v>337</v>
      </c>
      <c r="E60" s="11" t="s">
        <v>120</v>
      </c>
      <c r="F60" s="8" t="s">
        <v>441</v>
      </c>
      <c r="G60" s="8" t="s">
        <v>130</v>
      </c>
      <c r="H60" s="8" t="s">
        <v>355</v>
      </c>
      <c r="I60" s="12" t="s">
        <v>131</v>
      </c>
      <c r="J60" s="14">
        <v>1481.869751</v>
      </c>
      <c r="K60" s="11" t="s">
        <v>52</v>
      </c>
      <c r="L60" s="11" t="s">
        <v>120</v>
      </c>
      <c r="M60" s="11" t="s">
        <v>438</v>
      </c>
      <c r="N60" s="12" t="s">
        <v>33</v>
      </c>
      <c r="O60" s="15">
        <v>21000</v>
      </c>
      <c r="P60" s="8" t="s">
        <v>34</v>
      </c>
      <c r="Q60" s="27">
        <v>0</v>
      </c>
      <c r="R60" s="12">
        <v>0</v>
      </c>
      <c r="S60" s="12" t="s">
        <v>33</v>
      </c>
      <c r="T60" s="12" t="s">
        <v>33</v>
      </c>
      <c r="U60" s="12" t="s">
        <v>33</v>
      </c>
      <c r="V60" s="19"/>
      <c r="W60" s="19">
        <v>0.35840347409248352</v>
      </c>
      <c r="X60" s="12" t="s">
        <v>35</v>
      </c>
      <c r="Y60" s="13" t="s">
        <v>36</v>
      </c>
      <c r="Z60" s="44"/>
    </row>
    <row r="61" spans="1:26" ht="63" x14ac:dyDescent="0.25">
      <c r="A61" s="6" t="s">
        <v>132</v>
      </c>
      <c r="B61" s="6" t="s">
        <v>133</v>
      </c>
      <c r="C61" s="6" t="s">
        <v>134</v>
      </c>
      <c r="D61" s="7" t="s">
        <v>336</v>
      </c>
      <c r="E61" s="6" t="s">
        <v>85</v>
      </c>
      <c r="F61" s="8" t="s">
        <v>441</v>
      </c>
      <c r="G61" s="8" t="s">
        <v>135</v>
      </c>
      <c r="H61" s="8" t="s">
        <v>356</v>
      </c>
      <c r="I61" s="7" t="s">
        <v>86</v>
      </c>
      <c r="J61" s="9">
        <v>0.71043199999999995</v>
      </c>
      <c r="K61" s="11" t="s">
        <v>43</v>
      </c>
      <c r="L61" s="6" t="s">
        <v>136</v>
      </c>
      <c r="M61" s="6" t="s">
        <v>376</v>
      </c>
      <c r="N61" s="7" t="s">
        <v>33</v>
      </c>
      <c r="O61" s="10">
        <v>109000</v>
      </c>
      <c r="P61" s="8" t="s">
        <v>34</v>
      </c>
      <c r="Q61" s="26">
        <v>0</v>
      </c>
      <c r="R61" s="12">
        <v>0</v>
      </c>
      <c r="S61" s="7" t="s">
        <v>33</v>
      </c>
      <c r="T61" s="7" t="s">
        <v>33</v>
      </c>
      <c r="U61" s="7" t="s">
        <v>33</v>
      </c>
      <c r="V61" s="18">
        <v>0</v>
      </c>
      <c r="W61" s="18">
        <v>0.20257329940795898</v>
      </c>
      <c r="X61" s="7" t="s">
        <v>35</v>
      </c>
      <c r="Y61" s="8" t="s">
        <v>36</v>
      </c>
      <c r="Z61" s="42"/>
    </row>
    <row r="62" spans="1:26" s="45" customFormat="1" ht="31.5" x14ac:dyDescent="0.25">
      <c r="A62" s="11" t="s">
        <v>137</v>
      </c>
      <c r="B62" s="11" t="s">
        <v>138</v>
      </c>
      <c r="C62" s="11" t="s">
        <v>215</v>
      </c>
      <c r="D62" s="12" t="s">
        <v>336</v>
      </c>
      <c r="E62" s="11" t="s">
        <v>85</v>
      </c>
      <c r="F62" s="8" t="s">
        <v>441</v>
      </c>
      <c r="G62" s="8" t="s">
        <v>135</v>
      </c>
      <c r="H62" s="8" t="s">
        <v>356</v>
      </c>
      <c r="I62" s="12" t="s">
        <v>86</v>
      </c>
      <c r="J62" s="14">
        <v>0.71043199999999995</v>
      </c>
      <c r="K62" s="11" t="s">
        <v>52</v>
      </c>
      <c r="L62" s="11" t="s">
        <v>136</v>
      </c>
      <c r="M62" s="11" t="s">
        <v>376</v>
      </c>
      <c r="N62" s="12" t="s">
        <v>33</v>
      </c>
      <c r="O62" s="15">
        <v>109000</v>
      </c>
      <c r="P62" s="8" t="s">
        <v>34</v>
      </c>
      <c r="Q62" s="27">
        <v>0</v>
      </c>
      <c r="R62" s="12">
        <v>0</v>
      </c>
      <c r="S62" s="12" t="s">
        <v>33</v>
      </c>
      <c r="T62" s="12" t="s">
        <v>33</v>
      </c>
      <c r="U62" s="12" t="s">
        <v>33</v>
      </c>
      <c r="V62" s="19">
        <v>5</v>
      </c>
      <c r="W62" s="19">
        <v>0.20257329940795898</v>
      </c>
      <c r="X62" s="12" t="s">
        <v>35</v>
      </c>
      <c r="Y62" s="13" t="s">
        <v>36</v>
      </c>
      <c r="Z62" s="44"/>
    </row>
    <row r="63" spans="1:26" ht="31.5" x14ac:dyDescent="0.25">
      <c r="A63" s="6" t="s">
        <v>139</v>
      </c>
      <c r="B63" s="6" t="s">
        <v>140</v>
      </c>
      <c r="C63" s="6" t="s">
        <v>141</v>
      </c>
      <c r="D63" s="7" t="s">
        <v>336</v>
      </c>
      <c r="E63" s="6" t="s">
        <v>142</v>
      </c>
      <c r="F63" s="8" t="s">
        <v>441</v>
      </c>
      <c r="G63" s="8" t="s">
        <v>143</v>
      </c>
      <c r="H63" s="8" t="s">
        <v>357</v>
      </c>
      <c r="I63" s="7" t="s">
        <v>86</v>
      </c>
      <c r="J63" s="9">
        <v>91.212044000000006</v>
      </c>
      <c r="K63" s="11" t="s">
        <v>52</v>
      </c>
      <c r="L63" s="6" t="s">
        <v>144</v>
      </c>
      <c r="M63" s="6" t="s">
        <v>377</v>
      </c>
      <c r="N63" s="7" t="s">
        <v>33</v>
      </c>
      <c r="O63" s="10">
        <v>109000</v>
      </c>
      <c r="P63" s="8" t="s">
        <v>34</v>
      </c>
      <c r="Q63" s="26">
        <v>0</v>
      </c>
      <c r="R63" s="12">
        <v>0</v>
      </c>
      <c r="S63" s="7" t="s">
        <v>33</v>
      </c>
      <c r="T63" s="7" t="s">
        <v>33</v>
      </c>
      <c r="U63" s="7" t="s">
        <v>33</v>
      </c>
      <c r="V63" s="18">
        <v>5</v>
      </c>
      <c r="W63" s="18">
        <v>0.54637801647186279</v>
      </c>
      <c r="X63" s="7" t="s">
        <v>35</v>
      </c>
      <c r="Y63" s="8" t="s">
        <v>36</v>
      </c>
      <c r="Z63" s="42"/>
    </row>
    <row r="64" spans="1:26" s="45" customFormat="1" ht="31.5" x14ac:dyDescent="0.25">
      <c r="A64" s="11" t="s">
        <v>145</v>
      </c>
      <c r="B64" s="11" t="s">
        <v>216</v>
      </c>
      <c r="C64" s="11" t="s">
        <v>141</v>
      </c>
      <c r="D64" s="12" t="s">
        <v>336</v>
      </c>
      <c r="E64" s="11" t="s">
        <v>92</v>
      </c>
      <c r="F64" s="8" t="s">
        <v>441</v>
      </c>
      <c r="G64" s="8" t="s">
        <v>146</v>
      </c>
      <c r="H64" s="8" t="s">
        <v>358</v>
      </c>
      <c r="I64" s="12" t="s">
        <v>86</v>
      </c>
      <c r="J64" s="14">
        <v>0.71484800000000004</v>
      </c>
      <c r="K64" s="11" t="s">
        <v>52</v>
      </c>
      <c r="L64" s="11" t="s">
        <v>147</v>
      </c>
      <c r="M64" s="11" t="s">
        <v>378</v>
      </c>
      <c r="N64" s="12" t="s">
        <v>33</v>
      </c>
      <c r="O64" s="15">
        <v>109000</v>
      </c>
      <c r="P64" s="8" t="s">
        <v>34</v>
      </c>
      <c r="Q64" s="27">
        <v>0</v>
      </c>
      <c r="R64" s="12">
        <v>0</v>
      </c>
      <c r="S64" s="12" t="s">
        <v>33</v>
      </c>
      <c r="T64" s="12" t="s">
        <v>33</v>
      </c>
      <c r="U64" s="12" t="s">
        <v>33</v>
      </c>
      <c r="V64" s="19">
        <v>5</v>
      </c>
      <c r="W64" s="19">
        <v>3.0700000002980232E-2</v>
      </c>
      <c r="X64" s="12" t="s">
        <v>35</v>
      </c>
      <c r="Y64" s="13" t="s">
        <v>36</v>
      </c>
      <c r="Z64" s="44"/>
    </row>
    <row r="65" spans="1:26" ht="31.5" x14ac:dyDescent="0.25">
      <c r="A65" s="6" t="s">
        <v>148</v>
      </c>
      <c r="B65" s="6" t="s">
        <v>149</v>
      </c>
      <c r="C65" s="6" t="s">
        <v>141</v>
      </c>
      <c r="D65" s="7" t="s">
        <v>336</v>
      </c>
      <c r="E65" s="6" t="s">
        <v>150</v>
      </c>
      <c r="F65" s="8" t="s">
        <v>441</v>
      </c>
      <c r="G65" s="8" t="s">
        <v>28</v>
      </c>
      <c r="H65" s="8" t="s">
        <v>344</v>
      </c>
      <c r="I65" s="7" t="s">
        <v>86</v>
      </c>
      <c r="J65" s="9">
        <v>1.9078379999999999</v>
      </c>
      <c r="K65" s="11" t="s">
        <v>52</v>
      </c>
      <c r="L65" s="6" t="s">
        <v>151</v>
      </c>
      <c r="M65" s="6" t="s">
        <v>379</v>
      </c>
      <c r="N65" s="7" t="s">
        <v>33</v>
      </c>
      <c r="O65" s="10">
        <v>109000</v>
      </c>
      <c r="P65" s="8" t="s">
        <v>34</v>
      </c>
      <c r="Q65" s="26">
        <v>0</v>
      </c>
      <c r="R65" s="12">
        <v>0</v>
      </c>
      <c r="S65" s="7" t="s">
        <v>33</v>
      </c>
      <c r="T65" s="7" t="s">
        <v>33</v>
      </c>
      <c r="U65" s="7" t="s">
        <v>33</v>
      </c>
      <c r="V65" s="18">
        <v>5</v>
      </c>
      <c r="W65" s="18">
        <v>0.42148399353027344</v>
      </c>
      <c r="X65" s="7" t="s">
        <v>35</v>
      </c>
      <c r="Y65" s="8" t="s">
        <v>36</v>
      </c>
      <c r="Z65" s="42"/>
    </row>
    <row r="66" spans="1:26" s="45" customFormat="1" ht="31.5" x14ac:dyDescent="0.25">
      <c r="A66" s="11" t="s">
        <v>152</v>
      </c>
      <c r="B66" s="11" t="s">
        <v>153</v>
      </c>
      <c r="C66" s="11" t="s">
        <v>154</v>
      </c>
      <c r="D66" s="12" t="s">
        <v>336</v>
      </c>
      <c r="E66" s="11" t="s">
        <v>150</v>
      </c>
      <c r="F66" s="8" t="s">
        <v>441</v>
      </c>
      <c r="G66" s="8" t="s">
        <v>28</v>
      </c>
      <c r="H66" s="8" t="s">
        <v>344</v>
      </c>
      <c r="I66" s="12" t="s">
        <v>86</v>
      </c>
      <c r="J66" s="14">
        <v>1.9078379999999999</v>
      </c>
      <c r="K66" s="11" t="s">
        <v>52</v>
      </c>
      <c r="L66" s="11" t="s">
        <v>151</v>
      </c>
      <c r="M66" s="11" t="s">
        <v>379</v>
      </c>
      <c r="N66" s="12" t="s">
        <v>33</v>
      </c>
      <c r="O66" s="15">
        <v>109000</v>
      </c>
      <c r="P66" s="8" t="s">
        <v>34</v>
      </c>
      <c r="Q66" s="27">
        <v>0</v>
      </c>
      <c r="R66" s="12">
        <v>0</v>
      </c>
      <c r="S66" s="12" t="s">
        <v>33</v>
      </c>
      <c r="T66" s="12" t="s">
        <v>33</v>
      </c>
      <c r="U66" s="12" t="s">
        <v>33</v>
      </c>
      <c r="V66" s="19">
        <v>5</v>
      </c>
      <c r="W66" s="19">
        <v>0.42148399353027344</v>
      </c>
      <c r="X66" s="12" t="s">
        <v>35</v>
      </c>
      <c r="Y66" s="13" t="s">
        <v>36</v>
      </c>
      <c r="Z66" s="44"/>
    </row>
    <row r="67" spans="1:26" ht="31.5" x14ac:dyDescent="0.25">
      <c r="A67" s="6" t="s">
        <v>155</v>
      </c>
      <c r="B67" s="6" t="s">
        <v>156</v>
      </c>
      <c r="C67" s="6" t="s">
        <v>141</v>
      </c>
      <c r="D67" s="7" t="s">
        <v>336</v>
      </c>
      <c r="E67" s="6" t="s">
        <v>92</v>
      </c>
      <c r="F67" s="8" t="s">
        <v>441</v>
      </c>
      <c r="G67" s="8" t="s">
        <v>93</v>
      </c>
      <c r="H67" s="8" t="s">
        <v>352</v>
      </c>
      <c r="I67" s="7" t="s">
        <v>86</v>
      </c>
      <c r="J67" s="9">
        <v>14.232825999999999</v>
      </c>
      <c r="K67" s="11" t="s">
        <v>52</v>
      </c>
      <c r="L67" s="6" t="s">
        <v>157</v>
      </c>
      <c r="M67" s="6" t="s">
        <v>380</v>
      </c>
      <c r="N67" s="7" t="s">
        <v>33</v>
      </c>
      <c r="O67" s="10">
        <v>109000</v>
      </c>
      <c r="P67" s="8" t="s">
        <v>34</v>
      </c>
      <c r="Q67" s="26">
        <v>0</v>
      </c>
      <c r="R67" s="12">
        <v>0</v>
      </c>
      <c r="S67" s="7" t="s">
        <v>33</v>
      </c>
      <c r="T67" s="7" t="s">
        <v>33</v>
      </c>
      <c r="U67" s="7" t="s">
        <v>33</v>
      </c>
      <c r="V67" s="18">
        <v>5</v>
      </c>
      <c r="W67" s="18">
        <v>0.66583198308944702</v>
      </c>
      <c r="X67" s="7" t="s">
        <v>35</v>
      </c>
      <c r="Y67" s="8" t="s">
        <v>36</v>
      </c>
      <c r="Z67" s="42"/>
    </row>
    <row r="68" spans="1:26" s="45" customFormat="1" ht="47.25" x14ac:dyDescent="0.25">
      <c r="A68" s="11" t="s">
        <v>158</v>
      </c>
      <c r="B68" s="11" t="s">
        <v>159</v>
      </c>
      <c r="C68" s="11" t="s">
        <v>160</v>
      </c>
      <c r="D68" s="12" t="s">
        <v>336</v>
      </c>
      <c r="E68" s="11" t="s">
        <v>92</v>
      </c>
      <c r="F68" s="8" t="s">
        <v>441</v>
      </c>
      <c r="G68" s="8" t="s">
        <v>93</v>
      </c>
      <c r="H68" s="8" t="s">
        <v>352</v>
      </c>
      <c r="I68" s="12" t="s">
        <v>86</v>
      </c>
      <c r="J68" s="14">
        <v>1.5865</v>
      </c>
      <c r="K68" s="11" t="s">
        <v>52</v>
      </c>
      <c r="L68" s="11" t="s">
        <v>161</v>
      </c>
      <c r="M68" s="11" t="s">
        <v>381</v>
      </c>
      <c r="N68" s="12" t="s">
        <v>33</v>
      </c>
      <c r="O68" s="15">
        <v>109000</v>
      </c>
      <c r="P68" s="8" t="s">
        <v>34</v>
      </c>
      <c r="Q68" s="27">
        <v>0</v>
      </c>
      <c r="R68" s="12">
        <v>0</v>
      </c>
      <c r="S68" s="12" t="s">
        <v>33</v>
      </c>
      <c r="T68" s="12" t="s">
        <v>33</v>
      </c>
      <c r="U68" s="12" t="s">
        <v>33</v>
      </c>
      <c r="V68" s="19">
        <v>5</v>
      </c>
      <c r="W68" s="19">
        <v>0.13745899498462677</v>
      </c>
      <c r="X68" s="12" t="s">
        <v>35</v>
      </c>
      <c r="Y68" s="13" t="s">
        <v>36</v>
      </c>
      <c r="Z68" s="44"/>
    </row>
    <row r="69" spans="1:26" ht="47.25" x14ac:dyDescent="0.25">
      <c r="A69" s="6" t="s">
        <v>162</v>
      </c>
      <c r="B69" s="6" t="s">
        <v>163</v>
      </c>
      <c r="C69" s="6" t="s">
        <v>160</v>
      </c>
      <c r="D69" s="7" t="s">
        <v>336</v>
      </c>
      <c r="E69" s="6" t="s">
        <v>92</v>
      </c>
      <c r="F69" s="8" t="s">
        <v>441</v>
      </c>
      <c r="G69" s="8" t="s">
        <v>143</v>
      </c>
      <c r="H69" s="8" t="s">
        <v>357</v>
      </c>
      <c r="I69" s="7" t="s">
        <v>86</v>
      </c>
      <c r="J69" s="9">
        <v>17.035295000000001</v>
      </c>
      <c r="K69" s="11" t="s">
        <v>43</v>
      </c>
      <c r="L69" s="6" t="s">
        <v>164</v>
      </c>
      <c r="M69" s="6" t="s">
        <v>382</v>
      </c>
      <c r="N69" s="7" t="s">
        <v>33</v>
      </c>
      <c r="O69" s="10">
        <v>109000</v>
      </c>
      <c r="P69" s="8" t="s">
        <v>34</v>
      </c>
      <c r="Q69" s="26">
        <v>0</v>
      </c>
      <c r="R69" s="12">
        <v>0</v>
      </c>
      <c r="S69" s="7" t="s">
        <v>33</v>
      </c>
      <c r="T69" s="7" t="s">
        <v>33</v>
      </c>
      <c r="U69" s="7" t="s">
        <v>33</v>
      </c>
      <c r="V69" s="18">
        <v>5</v>
      </c>
      <c r="W69" s="18">
        <v>0.35496199131011963</v>
      </c>
      <c r="X69" s="7" t="s">
        <v>35</v>
      </c>
      <c r="Y69" s="8" t="s">
        <v>36</v>
      </c>
      <c r="Z69" s="42"/>
    </row>
    <row r="70" spans="1:26" s="45" customFormat="1" ht="31.5" x14ac:dyDescent="0.25">
      <c r="A70" s="11" t="s">
        <v>165</v>
      </c>
      <c r="B70" s="11" t="s">
        <v>166</v>
      </c>
      <c r="C70" s="11" t="s">
        <v>217</v>
      </c>
      <c r="D70" s="12" t="s">
        <v>336</v>
      </c>
      <c r="E70" s="11" t="s">
        <v>92</v>
      </c>
      <c r="F70" s="8" t="s">
        <v>441</v>
      </c>
      <c r="G70" s="8" t="s">
        <v>167</v>
      </c>
      <c r="H70" s="8" t="s">
        <v>359</v>
      </c>
      <c r="I70" s="12" t="s">
        <v>86</v>
      </c>
      <c r="J70" s="14">
        <v>211.07994099999999</v>
      </c>
      <c r="K70" s="11" t="s">
        <v>52</v>
      </c>
      <c r="L70" s="11" t="s">
        <v>168</v>
      </c>
      <c r="M70" s="11" t="s">
        <v>383</v>
      </c>
      <c r="N70" s="12" t="s">
        <v>33</v>
      </c>
      <c r="O70" s="15">
        <v>11000</v>
      </c>
      <c r="P70" s="8" t="s">
        <v>34</v>
      </c>
      <c r="Q70" s="27">
        <v>0</v>
      </c>
      <c r="R70" s="12">
        <v>0</v>
      </c>
      <c r="S70" s="12" t="s">
        <v>33</v>
      </c>
      <c r="T70" s="12" t="s">
        <v>33</v>
      </c>
      <c r="U70" s="12" t="s">
        <v>33</v>
      </c>
      <c r="V70" s="19"/>
      <c r="W70" s="19">
        <v>0.42415198683738708</v>
      </c>
      <c r="X70" s="12" t="s">
        <v>35</v>
      </c>
      <c r="Y70" s="13" t="s">
        <v>36</v>
      </c>
      <c r="Z70" s="44"/>
    </row>
    <row r="71" spans="1:26" ht="31.5" x14ac:dyDescent="0.25">
      <c r="A71" s="6" t="s">
        <v>169</v>
      </c>
      <c r="B71" s="6" t="s">
        <v>170</v>
      </c>
      <c r="C71" s="6" t="s">
        <v>218</v>
      </c>
      <c r="D71" s="7" t="s">
        <v>336</v>
      </c>
      <c r="E71" s="6" t="s">
        <v>92</v>
      </c>
      <c r="F71" s="8" t="s">
        <v>441</v>
      </c>
      <c r="G71" s="8" t="s">
        <v>167</v>
      </c>
      <c r="H71" s="8" t="s">
        <v>359</v>
      </c>
      <c r="I71" s="7" t="s">
        <v>86</v>
      </c>
      <c r="J71" s="9">
        <v>211.07994099999999</v>
      </c>
      <c r="K71" s="11" t="s">
        <v>43</v>
      </c>
      <c r="L71" s="6" t="s">
        <v>168</v>
      </c>
      <c r="M71" s="6" t="s">
        <v>383</v>
      </c>
      <c r="N71" s="7" t="s">
        <v>33</v>
      </c>
      <c r="O71" s="10">
        <v>100000</v>
      </c>
      <c r="P71" s="8" t="s">
        <v>34</v>
      </c>
      <c r="Q71" s="26">
        <v>0</v>
      </c>
      <c r="R71" s="12">
        <v>0</v>
      </c>
      <c r="S71" s="7" t="s">
        <v>33</v>
      </c>
      <c r="T71" s="7" t="s">
        <v>33</v>
      </c>
      <c r="U71" s="7" t="s">
        <v>33</v>
      </c>
      <c r="V71" s="18">
        <v>5</v>
      </c>
      <c r="W71" s="18">
        <v>0.42415198683738708</v>
      </c>
      <c r="X71" s="7" t="s">
        <v>35</v>
      </c>
      <c r="Y71" s="8" t="s">
        <v>36</v>
      </c>
      <c r="Z71" s="42"/>
    </row>
    <row r="72" spans="1:26" s="45" customFormat="1" ht="94.5" x14ac:dyDescent="0.25">
      <c r="A72" s="11" t="s">
        <v>171</v>
      </c>
      <c r="B72" s="11" t="s">
        <v>219</v>
      </c>
      <c r="C72" s="11" t="s">
        <v>220</v>
      </c>
      <c r="D72" s="12" t="s">
        <v>332</v>
      </c>
      <c r="E72" s="11" t="s">
        <v>38</v>
      </c>
      <c r="F72" s="8" t="s">
        <v>442</v>
      </c>
      <c r="G72" s="8" t="s">
        <v>420</v>
      </c>
      <c r="H72" s="8" t="s">
        <v>404</v>
      </c>
      <c r="I72" s="12" t="s">
        <v>30</v>
      </c>
      <c r="J72" s="14">
        <v>165.69201699999999</v>
      </c>
      <c r="K72" s="11" t="s">
        <v>52</v>
      </c>
      <c r="L72" s="11" t="s">
        <v>32</v>
      </c>
      <c r="M72" s="11" t="s">
        <v>386</v>
      </c>
      <c r="N72" s="12" t="s">
        <v>35</v>
      </c>
      <c r="O72" s="15">
        <v>120284000</v>
      </c>
      <c r="P72" s="8" t="s">
        <v>34</v>
      </c>
      <c r="Q72" s="27">
        <v>66235.6875</v>
      </c>
      <c r="R72" s="12">
        <v>0</v>
      </c>
      <c r="S72" s="12" t="s">
        <v>33</v>
      </c>
      <c r="T72" s="12" t="s">
        <v>33</v>
      </c>
      <c r="U72" s="12" t="s">
        <v>33</v>
      </c>
      <c r="V72" s="19">
        <v>2.13</v>
      </c>
      <c r="W72" s="19">
        <v>0.69506800174713135</v>
      </c>
      <c r="X72" s="12" t="s">
        <v>35</v>
      </c>
      <c r="Y72" s="13" t="s">
        <v>36</v>
      </c>
      <c r="Z72" s="44"/>
    </row>
    <row r="73" spans="1:26" ht="63" x14ac:dyDescent="0.25">
      <c r="A73" s="6" t="s">
        <v>221</v>
      </c>
      <c r="B73" s="6" t="s">
        <v>222</v>
      </c>
      <c r="C73" s="6" t="s">
        <v>223</v>
      </c>
      <c r="D73" s="7" t="s">
        <v>338</v>
      </c>
      <c r="E73" s="6" t="s">
        <v>38</v>
      </c>
      <c r="F73" s="8" t="s">
        <v>442</v>
      </c>
      <c r="G73" s="8" t="s">
        <v>322</v>
      </c>
      <c r="H73" s="8" t="s">
        <v>340</v>
      </c>
      <c r="I73" s="7" t="s">
        <v>82</v>
      </c>
      <c r="J73" s="9">
        <v>2.0847440000000002</v>
      </c>
      <c r="K73" s="11" t="s">
        <v>31</v>
      </c>
      <c r="L73" s="6" t="s">
        <v>32</v>
      </c>
      <c r="M73" s="6" t="s">
        <v>391</v>
      </c>
      <c r="N73" s="7" t="s">
        <v>33</v>
      </c>
      <c r="O73" s="10">
        <v>19917000</v>
      </c>
      <c r="P73" s="8"/>
      <c r="Q73" s="26">
        <v>2489625</v>
      </c>
      <c r="R73" s="12">
        <v>0</v>
      </c>
      <c r="S73" s="7" t="s">
        <v>33</v>
      </c>
      <c r="T73" s="7" t="s">
        <v>33</v>
      </c>
      <c r="U73" s="7" t="s">
        <v>33</v>
      </c>
      <c r="V73" s="18">
        <v>1.23</v>
      </c>
      <c r="W73" s="18">
        <v>2.6111360639333725E-2</v>
      </c>
      <c r="X73" s="7" t="s">
        <v>35</v>
      </c>
      <c r="Y73" s="8" t="s">
        <v>36</v>
      </c>
      <c r="Z73" s="42"/>
    </row>
    <row r="74" spans="1:26" s="45" customFormat="1" ht="47.25" x14ac:dyDescent="0.25">
      <c r="A74" s="11" t="s">
        <v>172</v>
      </c>
      <c r="B74" s="11" t="s">
        <v>173</v>
      </c>
      <c r="C74" s="11" t="s">
        <v>174</v>
      </c>
      <c r="D74" s="12" t="s">
        <v>336</v>
      </c>
      <c r="E74" s="11" t="s">
        <v>175</v>
      </c>
      <c r="F74" s="8" t="s">
        <v>441</v>
      </c>
      <c r="G74" s="8" t="s">
        <v>130</v>
      </c>
      <c r="H74" s="8" t="s">
        <v>355</v>
      </c>
      <c r="I74" s="12" t="s">
        <v>86</v>
      </c>
      <c r="J74" s="14">
        <v>25.088289</v>
      </c>
      <c r="K74" s="11" t="s">
        <v>52</v>
      </c>
      <c r="L74" s="11" t="s">
        <v>176</v>
      </c>
      <c r="M74" s="11" t="s">
        <v>439</v>
      </c>
      <c r="N74" s="12" t="s">
        <v>33</v>
      </c>
      <c r="O74" s="15">
        <v>100000</v>
      </c>
      <c r="P74" s="8" t="s">
        <v>460</v>
      </c>
      <c r="Q74" s="27">
        <v>0</v>
      </c>
      <c r="R74" s="12">
        <v>0</v>
      </c>
      <c r="S74" s="12" t="s">
        <v>33</v>
      </c>
      <c r="T74" s="12" t="s">
        <v>33</v>
      </c>
      <c r="U74" s="12" t="s">
        <v>33</v>
      </c>
      <c r="V74" s="19">
        <v>5</v>
      </c>
      <c r="W74" s="19">
        <v>0.5052419900894165</v>
      </c>
      <c r="X74" s="12" t="s">
        <v>35</v>
      </c>
      <c r="Y74" s="13" t="s">
        <v>36</v>
      </c>
      <c r="Z74" s="44"/>
    </row>
    <row r="75" spans="1:26" ht="47.25" x14ac:dyDescent="0.25">
      <c r="A75" s="6" t="s">
        <v>224</v>
      </c>
      <c r="B75" s="6" t="s">
        <v>225</v>
      </c>
      <c r="C75" s="6" t="s">
        <v>226</v>
      </c>
      <c r="D75" s="7" t="s">
        <v>334</v>
      </c>
      <c r="E75" s="6" t="s">
        <v>92</v>
      </c>
      <c r="F75" s="8" t="s">
        <v>441</v>
      </c>
      <c r="G75" s="8" t="s">
        <v>93</v>
      </c>
      <c r="H75" s="8" t="s">
        <v>402</v>
      </c>
      <c r="I75" s="7" t="s">
        <v>195</v>
      </c>
      <c r="J75" s="9">
        <v>211.718513</v>
      </c>
      <c r="K75" s="11" t="s">
        <v>113</v>
      </c>
      <c r="L75" s="6" t="s">
        <v>168</v>
      </c>
      <c r="M75" s="6" t="s">
        <v>440</v>
      </c>
      <c r="N75" s="7" t="s">
        <v>33</v>
      </c>
      <c r="O75" s="10">
        <v>75000000</v>
      </c>
      <c r="P75" s="8" t="s">
        <v>457</v>
      </c>
      <c r="Q75" s="26">
        <v>382653.0625</v>
      </c>
      <c r="R75" s="12">
        <v>0</v>
      </c>
      <c r="S75" s="7" t="s">
        <v>33</v>
      </c>
      <c r="T75" s="7" t="s">
        <v>33</v>
      </c>
      <c r="U75" s="7" t="s">
        <v>33</v>
      </c>
      <c r="V75" s="18">
        <v>0.08</v>
      </c>
      <c r="W75" s="18">
        <v>0.67898184061050415</v>
      </c>
      <c r="X75" s="7" t="s">
        <v>35</v>
      </c>
      <c r="Y75" s="8" t="s">
        <v>36</v>
      </c>
      <c r="Z75" s="42"/>
    </row>
    <row r="76" spans="1:26" ht="47.25" x14ac:dyDescent="0.25">
      <c r="A76" s="11" t="s">
        <v>227</v>
      </c>
      <c r="B76" s="11" t="s">
        <v>228</v>
      </c>
      <c r="C76" s="11" t="s">
        <v>229</v>
      </c>
      <c r="D76" s="12" t="s">
        <v>60</v>
      </c>
      <c r="E76" s="11" t="s">
        <v>38</v>
      </c>
      <c r="F76" s="8" t="s">
        <v>442</v>
      </c>
      <c r="G76" s="8" t="s">
        <v>421</v>
      </c>
      <c r="H76" s="8" t="s">
        <v>405</v>
      </c>
      <c r="I76" s="12" t="s">
        <v>61</v>
      </c>
      <c r="J76" s="14">
        <v>20.510033</v>
      </c>
      <c r="K76" s="11" t="s">
        <v>31</v>
      </c>
      <c r="L76" s="11" t="s">
        <v>32</v>
      </c>
      <c r="M76" s="11" t="s">
        <v>385</v>
      </c>
      <c r="N76" s="12" t="s">
        <v>33</v>
      </c>
      <c r="O76" s="15">
        <v>33081000</v>
      </c>
      <c r="P76" s="8"/>
      <c r="Q76" s="27">
        <v>787642.875</v>
      </c>
      <c r="R76" s="12">
        <v>0</v>
      </c>
      <c r="S76" s="12" t="s">
        <v>33</v>
      </c>
      <c r="T76" s="12" t="s">
        <v>33</v>
      </c>
      <c r="U76" s="12" t="s">
        <v>33</v>
      </c>
      <c r="V76" s="19">
        <v>0.04</v>
      </c>
      <c r="W76" s="19">
        <v>0.36758959293365479</v>
      </c>
      <c r="X76" s="12" t="s">
        <v>35</v>
      </c>
      <c r="Y76" s="13" t="s">
        <v>36</v>
      </c>
    </row>
    <row r="77" spans="1:26" ht="63" x14ac:dyDescent="0.25">
      <c r="A77" s="6" t="s">
        <v>230</v>
      </c>
      <c r="B77" s="6" t="s">
        <v>231</v>
      </c>
      <c r="C77" s="6" t="s">
        <v>232</v>
      </c>
      <c r="D77" s="7" t="s">
        <v>338</v>
      </c>
      <c r="E77" s="6" t="s">
        <v>38</v>
      </c>
      <c r="F77" s="8" t="s">
        <v>441</v>
      </c>
      <c r="G77" s="8" t="s">
        <v>326</v>
      </c>
      <c r="H77" s="8" t="s">
        <v>360</v>
      </c>
      <c r="I77" s="7" t="s">
        <v>30</v>
      </c>
      <c r="J77" s="9">
        <v>13.246846</v>
      </c>
      <c r="K77" s="11" t="s">
        <v>43</v>
      </c>
      <c r="L77" s="11" t="s">
        <v>32</v>
      </c>
      <c r="M77" s="11" t="s">
        <v>392</v>
      </c>
      <c r="N77" s="7" t="s">
        <v>33</v>
      </c>
      <c r="O77" s="10">
        <v>27818000</v>
      </c>
      <c r="P77" s="8"/>
      <c r="Q77" s="26">
        <v>105371.21875</v>
      </c>
      <c r="R77" s="12">
        <v>0</v>
      </c>
      <c r="S77" s="7" t="s">
        <v>33</v>
      </c>
      <c r="T77" s="7" t="s">
        <v>33</v>
      </c>
      <c r="U77" s="7" t="s">
        <v>33</v>
      </c>
      <c r="V77" s="18">
        <v>0.73</v>
      </c>
      <c r="W77" s="18">
        <v>0.27639928460121155</v>
      </c>
      <c r="X77" s="7" t="s">
        <v>35</v>
      </c>
      <c r="Y77" s="8" t="s">
        <v>36</v>
      </c>
    </row>
    <row r="78" spans="1:26" ht="47.25" x14ac:dyDescent="0.25">
      <c r="A78" s="11" t="s">
        <v>233</v>
      </c>
      <c r="B78" s="11" t="s">
        <v>234</v>
      </c>
      <c r="C78" s="11" t="s">
        <v>235</v>
      </c>
      <c r="D78" s="12" t="s">
        <v>60</v>
      </c>
      <c r="E78" s="11" t="s">
        <v>38</v>
      </c>
      <c r="F78" s="8" t="s">
        <v>441</v>
      </c>
      <c r="G78" s="8" t="s">
        <v>422</v>
      </c>
      <c r="H78" s="8" t="s">
        <v>406</v>
      </c>
      <c r="I78" s="12" t="s">
        <v>61</v>
      </c>
      <c r="J78" s="14">
        <v>59.111482000000002</v>
      </c>
      <c r="K78" s="47" t="s">
        <v>43</v>
      </c>
      <c r="L78" s="11" t="s">
        <v>32</v>
      </c>
      <c r="M78" s="11" t="s">
        <v>393</v>
      </c>
      <c r="N78" s="12" t="s">
        <v>33</v>
      </c>
      <c r="O78" s="15">
        <v>34850000</v>
      </c>
      <c r="P78" s="8"/>
      <c r="Q78" s="27">
        <v>2323333.25</v>
      </c>
      <c r="R78" s="12">
        <v>0</v>
      </c>
      <c r="S78" s="12" t="s">
        <v>33</v>
      </c>
      <c r="T78" s="12" t="s">
        <v>33</v>
      </c>
      <c r="U78" s="12" t="s">
        <v>33</v>
      </c>
      <c r="V78" s="19">
        <v>0.01</v>
      </c>
      <c r="W78" s="19">
        <v>0.4129825234413147</v>
      </c>
      <c r="X78" s="12" t="s">
        <v>35</v>
      </c>
      <c r="Y78" s="13" t="s">
        <v>36</v>
      </c>
    </row>
    <row r="79" spans="1:26" ht="63" x14ac:dyDescent="0.25">
      <c r="A79" s="6" t="s">
        <v>236</v>
      </c>
      <c r="B79" s="6" t="s">
        <v>237</v>
      </c>
      <c r="C79" s="6" t="s">
        <v>238</v>
      </c>
      <c r="D79" s="7" t="s">
        <v>60</v>
      </c>
      <c r="E79" s="6" t="s">
        <v>38</v>
      </c>
      <c r="F79" s="8" t="s">
        <v>450</v>
      </c>
      <c r="G79" s="8" t="s">
        <v>423</v>
      </c>
      <c r="H79" s="8" t="s">
        <v>407</v>
      </c>
      <c r="I79" s="7" t="s">
        <v>30</v>
      </c>
      <c r="J79" s="9">
        <v>2.1195400000000002</v>
      </c>
      <c r="K79" s="11" t="s">
        <v>31</v>
      </c>
      <c r="L79" s="11" t="s">
        <v>372</v>
      </c>
      <c r="M79" s="11" t="s">
        <v>394</v>
      </c>
      <c r="N79" s="7" t="s">
        <v>33</v>
      </c>
      <c r="O79" s="10">
        <v>6439000</v>
      </c>
      <c r="P79" s="8"/>
      <c r="Q79" s="26">
        <v>137000</v>
      </c>
      <c r="R79" s="12">
        <v>100</v>
      </c>
      <c r="S79" s="7" t="s">
        <v>33</v>
      </c>
      <c r="T79" s="7" t="s">
        <v>33</v>
      </c>
      <c r="U79" s="7" t="s">
        <v>33</v>
      </c>
      <c r="V79" s="18">
        <v>4.45</v>
      </c>
      <c r="W79" s="18">
        <v>0.55549997091293335</v>
      </c>
      <c r="X79" s="7" t="s">
        <v>35</v>
      </c>
      <c r="Y79" s="8" t="s">
        <v>36</v>
      </c>
    </row>
    <row r="80" spans="1:26" ht="78.75" x14ac:dyDescent="0.25">
      <c r="A80" s="11" t="s">
        <v>239</v>
      </c>
      <c r="B80" s="11" t="s">
        <v>240</v>
      </c>
      <c r="C80" s="11" t="s">
        <v>241</v>
      </c>
      <c r="D80" s="12" t="s">
        <v>60</v>
      </c>
      <c r="E80" s="11" t="s">
        <v>38</v>
      </c>
      <c r="F80" s="8" t="s">
        <v>451</v>
      </c>
      <c r="G80" s="8" t="s">
        <v>424</v>
      </c>
      <c r="H80" s="8" t="s">
        <v>408</v>
      </c>
      <c r="I80" s="12" t="s">
        <v>61</v>
      </c>
      <c r="J80" s="14">
        <v>59.111482000000002</v>
      </c>
      <c r="K80" s="47" t="s">
        <v>43</v>
      </c>
      <c r="L80" s="11" t="s">
        <v>32</v>
      </c>
      <c r="M80" s="11" t="s">
        <v>456</v>
      </c>
      <c r="N80" s="12" t="s">
        <v>33</v>
      </c>
      <c r="O80" s="15">
        <v>9450000</v>
      </c>
      <c r="P80" s="8"/>
      <c r="Q80" s="27">
        <v>41086.9609375</v>
      </c>
      <c r="R80" s="12">
        <v>0</v>
      </c>
      <c r="S80" s="12" t="s">
        <v>33</v>
      </c>
      <c r="T80" s="12" t="s">
        <v>33</v>
      </c>
      <c r="U80" s="12" t="s">
        <v>33</v>
      </c>
      <c r="V80" s="19">
        <v>0.81</v>
      </c>
      <c r="W80" s="19">
        <v>0.51260602474212646</v>
      </c>
      <c r="X80" s="12" t="s">
        <v>35</v>
      </c>
      <c r="Y80" s="13" t="s">
        <v>36</v>
      </c>
    </row>
    <row r="81" spans="1:25" ht="63" x14ac:dyDescent="0.25">
      <c r="A81" s="6" t="s">
        <v>242</v>
      </c>
      <c r="B81" s="6" t="s">
        <v>243</v>
      </c>
      <c r="C81" s="6" t="s">
        <v>244</v>
      </c>
      <c r="D81" s="7" t="s">
        <v>338</v>
      </c>
      <c r="E81" s="6" t="s">
        <v>38</v>
      </c>
      <c r="F81" s="8" t="s">
        <v>442</v>
      </c>
      <c r="G81" s="8" t="s">
        <v>323</v>
      </c>
      <c r="H81" s="8" t="s">
        <v>341</v>
      </c>
      <c r="I81" s="7" t="s">
        <v>195</v>
      </c>
      <c r="J81" s="9">
        <v>0.88495400000000002</v>
      </c>
      <c r="K81" s="11" t="s">
        <v>43</v>
      </c>
      <c r="L81" s="11" t="s">
        <v>370</v>
      </c>
      <c r="M81" s="11" t="s">
        <v>370</v>
      </c>
      <c r="N81" s="7" t="s">
        <v>33</v>
      </c>
      <c r="O81" s="10">
        <v>19324000</v>
      </c>
      <c r="P81" s="8"/>
      <c r="Q81" s="26">
        <v>357851.875</v>
      </c>
      <c r="R81" s="12">
        <v>0</v>
      </c>
      <c r="S81" s="7" t="s">
        <v>33</v>
      </c>
      <c r="T81" s="7" t="s">
        <v>33</v>
      </c>
      <c r="U81" s="7" t="s">
        <v>33</v>
      </c>
      <c r="V81" s="18">
        <v>4.0000000000000001E-3</v>
      </c>
      <c r="W81" s="18">
        <v>0.27619054913520813</v>
      </c>
      <c r="X81" s="7" t="s">
        <v>35</v>
      </c>
      <c r="Y81" s="8" t="s">
        <v>36</v>
      </c>
    </row>
    <row r="82" spans="1:25" ht="31.5" x14ac:dyDescent="0.25">
      <c r="A82" s="11" t="s">
        <v>245</v>
      </c>
      <c r="B82" s="11" t="s">
        <v>246</v>
      </c>
      <c r="C82" s="11" t="s">
        <v>247</v>
      </c>
      <c r="D82" s="12" t="s">
        <v>60</v>
      </c>
      <c r="E82" s="11" t="s">
        <v>41</v>
      </c>
      <c r="F82" s="8" t="s">
        <v>442</v>
      </c>
      <c r="G82" s="8" t="s">
        <v>425</v>
      </c>
      <c r="H82" s="8" t="s">
        <v>409</v>
      </c>
      <c r="I82" s="12" t="s">
        <v>30</v>
      </c>
      <c r="J82" s="14">
        <v>22.957393</v>
      </c>
      <c r="K82" s="47" t="s">
        <v>43</v>
      </c>
      <c r="L82" s="11" t="s">
        <v>32</v>
      </c>
      <c r="M82" s="11" t="s">
        <v>395</v>
      </c>
      <c r="N82" s="12" t="s">
        <v>33</v>
      </c>
      <c r="O82" s="15">
        <v>190218000</v>
      </c>
      <c r="P82" s="8"/>
      <c r="Q82" s="27">
        <v>94682.9296875</v>
      </c>
      <c r="R82" s="12">
        <v>0</v>
      </c>
      <c r="S82" s="12" t="s">
        <v>33</v>
      </c>
      <c r="T82" s="12" t="s">
        <v>33</v>
      </c>
      <c r="U82" s="12" t="s">
        <v>33</v>
      </c>
      <c r="V82" s="19">
        <v>0.94</v>
      </c>
      <c r="W82" s="19">
        <v>0.65168100595474243</v>
      </c>
      <c r="X82" s="12" t="s">
        <v>35</v>
      </c>
      <c r="Y82" s="13" t="s">
        <v>36</v>
      </c>
    </row>
    <row r="83" spans="1:25" ht="63" x14ac:dyDescent="0.25">
      <c r="A83" s="6" t="s">
        <v>248</v>
      </c>
      <c r="B83" s="6" t="s">
        <v>249</v>
      </c>
      <c r="C83" s="6" t="s">
        <v>250</v>
      </c>
      <c r="D83" s="7" t="s">
        <v>60</v>
      </c>
      <c r="E83" s="6" t="s">
        <v>38</v>
      </c>
      <c r="F83" s="8" t="s">
        <v>452</v>
      </c>
      <c r="G83" s="8" t="s">
        <v>426</v>
      </c>
      <c r="H83" s="8" t="s">
        <v>410</v>
      </c>
      <c r="I83" s="7" t="s">
        <v>30</v>
      </c>
      <c r="J83" s="9">
        <v>27.031251999999999</v>
      </c>
      <c r="K83" s="11" t="s">
        <v>43</v>
      </c>
      <c r="L83" s="11" t="s">
        <v>32</v>
      </c>
      <c r="M83" s="11" t="s">
        <v>396</v>
      </c>
      <c r="N83" s="7" t="s">
        <v>33</v>
      </c>
      <c r="O83" s="10">
        <v>46494000</v>
      </c>
      <c r="P83" s="8"/>
      <c r="Q83" s="26">
        <v>172840.15625</v>
      </c>
      <c r="R83" s="12">
        <v>0</v>
      </c>
      <c r="S83" s="7" t="s">
        <v>33</v>
      </c>
      <c r="T83" s="7" t="s">
        <v>33</v>
      </c>
      <c r="U83" s="7" t="s">
        <v>33</v>
      </c>
      <c r="V83" s="18">
        <v>0.48</v>
      </c>
      <c r="W83" s="18">
        <v>0.62909501791000366</v>
      </c>
      <c r="X83" s="7" t="s">
        <v>35</v>
      </c>
      <c r="Y83" s="8" t="s">
        <v>36</v>
      </c>
    </row>
    <row r="84" spans="1:25" ht="47.25" x14ac:dyDescent="0.25">
      <c r="A84" s="11" t="s">
        <v>251</v>
      </c>
      <c r="B84" s="11" t="s">
        <v>252</v>
      </c>
      <c r="C84" s="11" t="s">
        <v>253</v>
      </c>
      <c r="D84" s="12" t="s">
        <v>60</v>
      </c>
      <c r="E84" s="11" t="s">
        <v>38</v>
      </c>
      <c r="F84" s="8" t="s">
        <v>450</v>
      </c>
      <c r="G84" s="8" t="s">
        <v>427</v>
      </c>
      <c r="H84" s="8" t="s">
        <v>411</v>
      </c>
      <c r="I84" s="12" t="s">
        <v>61</v>
      </c>
      <c r="J84" s="14">
        <v>55.579433000000002</v>
      </c>
      <c r="K84" s="47" t="s">
        <v>43</v>
      </c>
      <c r="L84" s="11" t="s">
        <v>32</v>
      </c>
      <c r="M84" s="11" t="s">
        <v>386</v>
      </c>
      <c r="N84" s="12" t="s">
        <v>33</v>
      </c>
      <c r="O84" s="15">
        <v>64900000</v>
      </c>
      <c r="P84" s="8"/>
      <c r="Q84" s="27">
        <v>511023.625</v>
      </c>
      <c r="R84" s="12">
        <v>0</v>
      </c>
      <c r="S84" s="12" t="s">
        <v>33</v>
      </c>
      <c r="T84" s="12" t="s">
        <v>33</v>
      </c>
      <c r="U84" s="12" t="s">
        <v>33</v>
      </c>
      <c r="V84" s="19">
        <v>0.68</v>
      </c>
      <c r="W84" s="19">
        <v>0.256725013256073</v>
      </c>
      <c r="X84" s="12" t="s">
        <v>35</v>
      </c>
      <c r="Y84" s="13" t="s">
        <v>36</v>
      </c>
    </row>
    <row r="85" spans="1:25" ht="47.25" x14ac:dyDescent="0.25">
      <c r="A85" s="6" t="s">
        <v>254</v>
      </c>
      <c r="B85" s="6" t="s">
        <v>255</v>
      </c>
      <c r="C85" s="6" t="s">
        <v>256</v>
      </c>
      <c r="D85" s="7" t="s">
        <v>60</v>
      </c>
      <c r="E85" s="6" t="s">
        <v>38</v>
      </c>
      <c r="F85" s="8" t="s">
        <v>453</v>
      </c>
      <c r="G85" s="8" t="s">
        <v>428</v>
      </c>
      <c r="H85" s="8" t="s">
        <v>412</v>
      </c>
      <c r="I85" s="7" t="s">
        <v>61</v>
      </c>
      <c r="J85" s="9">
        <v>78.672881000000004</v>
      </c>
      <c r="K85" s="11" t="s">
        <v>43</v>
      </c>
      <c r="L85" s="11" t="s">
        <v>32</v>
      </c>
      <c r="M85" s="11" t="s">
        <v>386</v>
      </c>
      <c r="N85" s="7" t="s">
        <v>33</v>
      </c>
      <c r="O85" s="10">
        <v>42600000</v>
      </c>
      <c r="P85" s="8"/>
      <c r="Q85" s="26">
        <v>60683.76953125</v>
      </c>
      <c r="R85" s="12">
        <v>0</v>
      </c>
      <c r="S85" s="7" t="s">
        <v>33</v>
      </c>
      <c r="T85" s="7" t="s">
        <v>33</v>
      </c>
      <c r="U85" s="7" t="s">
        <v>33</v>
      </c>
      <c r="V85" s="18">
        <v>1.89</v>
      </c>
      <c r="W85" s="18">
        <v>0.34804299473762512</v>
      </c>
      <c r="X85" s="7" t="s">
        <v>35</v>
      </c>
      <c r="Y85" s="8" t="s">
        <v>36</v>
      </c>
    </row>
    <row r="86" spans="1:25" ht="63" x14ac:dyDescent="0.25">
      <c r="A86" s="11" t="s">
        <v>257</v>
      </c>
      <c r="B86" s="11" t="s">
        <v>258</v>
      </c>
      <c r="C86" s="11" t="s">
        <v>259</v>
      </c>
      <c r="D86" s="12" t="s">
        <v>60</v>
      </c>
      <c r="E86" s="11" t="s">
        <v>38</v>
      </c>
      <c r="F86" s="8" t="s">
        <v>444</v>
      </c>
      <c r="G86" s="8" t="s">
        <v>327</v>
      </c>
      <c r="H86" s="8" t="s">
        <v>361</v>
      </c>
      <c r="I86" s="12" t="s">
        <v>61</v>
      </c>
      <c r="J86" s="14">
        <v>118.81003800000001</v>
      </c>
      <c r="K86" s="47" t="s">
        <v>43</v>
      </c>
      <c r="L86" s="11" t="s">
        <v>32</v>
      </c>
      <c r="M86" s="11" t="s">
        <v>397</v>
      </c>
      <c r="N86" s="12" t="s">
        <v>33</v>
      </c>
      <c r="O86" s="15">
        <v>550000000</v>
      </c>
      <c r="P86" s="8"/>
      <c r="Q86" s="27">
        <v>195451.3125</v>
      </c>
      <c r="R86" s="12">
        <v>0</v>
      </c>
      <c r="S86" s="12" t="s">
        <v>33</v>
      </c>
      <c r="T86" s="12" t="s">
        <v>33</v>
      </c>
      <c r="U86" s="12" t="s">
        <v>33</v>
      </c>
      <c r="V86" s="19">
        <v>0.28000000000000003</v>
      </c>
      <c r="W86" s="19">
        <v>0.27619054913520813</v>
      </c>
      <c r="X86" s="12" t="s">
        <v>35</v>
      </c>
      <c r="Y86" s="13" t="s">
        <v>36</v>
      </c>
    </row>
    <row r="87" spans="1:25" ht="47.25" x14ac:dyDescent="0.25">
      <c r="A87" s="6" t="s">
        <v>260</v>
      </c>
      <c r="B87" s="6" t="s">
        <v>261</v>
      </c>
      <c r="C87" s="6" t="s">
        <v>262</v>
      </c>
      <c r="D87" s="7" t="s">
        <v>60</v>
      </c>
      <c r="E87" s="6" t="s">
        <v>80</v>
      </c>
      <c r="F87" s="8" t="s">
        <v>454</v>
      </c>
      <c r="G87" s="8" t="s">
        <v>429</v>
      </c>
      <c r="H87" s="8" t="s">
        <v>413</v>
      </c>
      <c r="I87" s="7" t="s">
        <v>30</v>
      </c>
      <c r="J87" s="9">
        <v>21.769221000000002</v>
      </c>
      <c r="K87" s="11" t="s">
        <v>31</v>
      </c>
      <c r="L87" s="11" t="s">
        <v>32</v>
      </c>
      <c r="M87" s="11" t="s">
        <v>386</v>
      </c>
      <c r="N87" s="7" t="s">
        <v>33</v>
      </c>
      <c r="O87" s="10">
        <v>62938000</v>
      </c>
      <c r="P87" s="8"/>
      <c r="Q87" s="26">
        <v>1284449</v>
      </c>
      <c r="R87" s="12">
        <v>0</v>
      </c>
      <c r="S87" s="7" t="s">
        <v>33</v>
      </c>
      <c r="T87" s="7" t="s">
        <v>33</v>
      </c>
      <c r="U87" s="7" t="s">
        <v>33</v>
      </c>
      <c r="V87" s="18">
        <v>0.03</v>
      </c>
      <c r="W87" s="18">
        <v>0.19929699599742889</v>
      </c>
      <c r="X87" s="7" t="s">
        <v>35</v>
      </c>
      <c r="Y87" s="8" t="s">
        <v>36</v>
      </c>
    </row>
    <row r="88" spans="1:25" ht="63" x14ac:dyDescent="0.25">
      <c r="A88" s="11" t="s">
        <v>263</v>
      </c>
      <c r="B88" s="11" t="s">
        <v>264</v>
      </c>
      <c r="C88" s="11" t="s">
        <v>265</v>
      </c>
      <c r="D88" s="12" t="s">
        <v>60</v>
      </c>
      <c r="E88" s="11" t="s">
        <v>38</v>
      </c>
      <c r="F88" s="8" t="s">
        <v>442</v>
      </c>
      <c r="G88" s="8" t="s">
        <v>328</v>
      </c>
      <c r="H88" s="8" t="s">
        <v>362</v>
      </c>
      <c r="I88" s="12" t="s">
        <v>30</v>
      </c>
      <c r="J88" s="14">
        <v>6.9228009999999998</v>
      </c>
      <c r="K88" s="47" t="s">
        <v>43</v>
      </c>
      <c r="L88" s="11" t="s">
        <v>32</v>
      </c>
      <c r="M88" s="11" t="s">
        <v>397</v>
      </c>
      <c r="N88" s="12" t="s">
        <v>33</v>
      </c>
      <c r="O88" s="15">
        <v>8375000</v>
      </c>
      <c r="P88" s="8"/>
      <c r="Q88" s="27">
        <v>348958.34375</v>
      </c>
      <c r="R88" s="12">
        <v>0</v>
      </c>
      <c r="S88" s="12" t="s">
        <v>33</v>
      </c>
      <c r="T88" s="12" t="s">
        <v>33</v>
      </c>
      <c r="U88" s="12" t="s">
        <v>33</v>
      </c>
      <c r="V88" s="19">
        <v>1.47</v>
      </c>
      <c r="W88" s="19">
        <v>0.41688618063926697</v>
      </c>
      <c r="X88" s="12" t="s">
        <v>35</v>
      </c>
      <c r="Y88" s="13" t="s">
        <v>36</v>
      </c>
    </row>
    <row r="89" spans="1:25" ht="47.25" x14ac:dyDescent="0.25">
      <c r="A89" s="6" t="s">
        <v>266</v>
      </c>
      <c r="B89" s="6" t="s">
        <v>267</v>
      </c>
      <c r="C89" s="6" t="s">
        <v>268</v>
      </c>
      <c r="D89" s="7" t="s">
        <v>60</v>
      </c>
      <c r="E89" s="6" t="s">
        <v>38</v>
      </c>
      <c r="F89" s="8" t="s">
        <v>442</v>
      </c>
      <c r="G89" s="8" t="s">
        <v>324</v>
      </c>
      <c r="H89" s="8" t="s">
        <v>342</v>
      </c>
      <c r="I89" s="7" t="s">
        <v>61</v>
      </c>
      <c r="J89" s="9">
        <v>52.161453999999999</v>
      </c>
      <c r="K89" s="11" t="s">
        <v>43</v>
      </c>
      <c r="L89" s="11" t="s">
        <v>32</v>
      </c>
      <c r="M89" s="11" t="s">
        <v>394</v>
      </c>
      <c r="N89" s="7" t="s">
        <v>33</v>
      </c>
      <c r="O89" s="10">
        <v>10371000</v>
      </c>
      <c r="P89" s="8"/>
      <c r="Q89" s="26">
        <v>80395.3515625</v>
      </c>
      <c r="R89" s="12">
        <v>0</v>
      </c>
      <c r="S89" s="7" t="s">
        <v>33</v>
      </c>
      <c r="T89" s="7" t="s">
        <v>33</v>
      </c>
      <c r="U89" s="7" t="s">
        <v>33</v>
      </c>
      <c r="V89" s="18">
        <v>0</v>
      </c>
      <c r="W89" s="18">
        <v>0.75042319297790527</v>
      </c>
      <c r="X89" s="7" t="s">
        <v>35</v>
      </c>
      <c r="Y89" s="8" t="s">
        <v>36</v>
      </c>
    </row>
    <row r="90" spans="1:25" ht="47.25" x14ac:dyDescent="0.25">
      <c r="A90" s="11" t="s">
        <v>269</v>
      </c>
      <c r="B90" s="11" t="s">
        <v>270</v>
      </c>
      <c r="C90" s="11" t="s">
        <v>271</v>
      </c>
      <c r="D90" s="12" t="s">
        <v>60</v>
      </c>
      <c r="E90" s="11" t="s">
        <v>38</v>
      </c>
      <c r="F90" s="8" t="s">
        <v>442</v>
      </c>
      <c r="G90" s="8" t="s">
        <v>46</v>
      </c>
      <c r="H90" s="8" t="s">
        <v>47</v>
      </c>
      <c r="I90" s="12" t="s">
        <v>30</v>
      </c>
      <c r="J90" s="14">
        <v>1.5753349999999999</v>
      </c>
      <c r="K90" s="47" t="s">
        <v>43</v>
      </c>
      <c r="L90" s="11" t="s">
        <v>32</v>
      </c>
      <c r="M90" s="11" t="s">
        <v>397</v>
      </c>
      <c r="N90" s="12" t="s">
        <v>33</v>
      </c>
      <c r="O90" s="15">
        <v>31317000</v>
      </c>
      <c r="P90" s="8"/>
      <c r="Q90" s="27">
        <v>109500</v>
      </c>
      <c r="R90" s="12">
        <v>0</v>
      </c>
      <c r="S90" s="12" t="s">
        <v>33</v>
      </c>
      <c r="T90" s="12" t="s">
        <v>33</v>
      </c>
      <c r="U90" s="12" t="s">
        <v>33</v>
      </c>
      <c r="V90" s="19">
        <v>0.48</v>
      </c>
      <c r="W90" s="19">
        <v>0.66009998321533203</v>
      </c>
      <c r="X90" s="12" t="s">
        <v>35</v>
      </c>
      <c r="Y90" s="13" t="s">
        <v>36</v>
      </c>
    </row>
    <row r="91" spans="1:25" ht="47.25" x14ac:dyDescent="0.25">
      <c r="A91" s="6" t="s">
        <v>272</v>
      </c>
      <c r="B91" s="6" t="s">
        <v>273</v>
      </c>
      <c r="C91" s="6" t="s">
        <v>274</v>
      </c>
      <c r="D91" s="7" t="s">
        <v>60</v>
      </c>
      <c r="E91" s="6" t="s">
        <v>38</v>
      </c>
      <c r="F91" s="8" t="s">
        <v>442</v>
      </c>
      <c r="G91" s="8" t="s">
        <v>46</v>
      </c>
      <c r="H91" s="8" t="s">
        <v>47</v>
      </c>
      <c r="I91" s="7" t="s">
        <v>30</v>
      </c>
      <c r="J91" s="9">
        <v>52.319687000000002</v>
      </c>
      <c r="K91" s="11" t="s">
        <v>43</v>
      </c>
      <c r="L91" s="11" t="s">
        <v>32</v>
      </c>
      <c r="M91" s="11" t="s">
        <v>397</v>
      </c>
      <c r="N91" s="7" t="s">
        <v>33</v>
      </c>
      <c r="O91" s="10">
        <v>14939000</v>
      </c>
      <c r="P91" s="8"/>
      <c r="Q91" s="26">
        <v>15692.23046875</v>
      </c>
      <c r="R91" s="12">
        <v>0</v>
      </c>
      <c r="S91" s="7" t="s">
        <v>33</v>
      </c>
      <c r="T91" s="7" t="s">
        <v>33</v>
      </c>
      <c r="U91" s="7" t="s">
        <v>33</v>
      </c>
      <c r="V91" s="18">
        <v>0.96</v>
      </c>
      <c r="W91" s="18">
        <v>0.77550303936004639</v>
      </c>
      <c r="X91" s="7" t="s">
        <v>35</v>
      </c>
      <c r="Y91" s="8" t="s">
        <v>36</v>
      </c>
    </row>
    <row r="92" spans="1:25" ht="63" x14ac:dyDescent="0.25">
      <c r="A92" s="11" t="s">
        <v>275</v>
      </c>
      <c r="B92" s="11" t="s">
        <v>276</v>
      </c>
      <c r="C92" s="11" t="s">
        <v>277</v>
      </c>
      <c r="D92" s="12" t="s">
        <v>60</v>
      </c>
      <c r="E92" s="11" t="s">
        <v>38</v>
      </c>
      <c r="F92" s="8" t="s">
        <v>442</v>
      </c>
      <c r="G92" s="8" t="s">
        <v>46</v>
      </c>
      <c r="H92" s="8" t="s">
        <v>47</v>
      </c>
      <c r="I92" s="12" t="s">
        <v>30</v>
      </c>
      <c r="J92" s="14">
        <v>6.0335270000000003</v>
      </c>
      <c r="K92" s="47" t="s">
        <v>43</v>
      </c>
      <c r="L92" s="11" t="s">
        <v>32</v>
      </c>
      <c r="M92" s="11" t="s">
        <v>397</v>
      </c>
      <c r="N92" s="12" t="s">
        <v>33</v>
      </c>
      <c r="O92" s="15">
        <v>23680000</v>
      </c>
      <c r="P92" s="8"/>
      <c r="Q92" s="27">
        <v>72861.5390625</v>
      </c>
      <c r="R92" s="12">
        <v>0</v>
      </c>
      <c r="S92" s="12" t="s">
        <v>33</v>
      </c>
      <c r="T92" s="12" t="s">
        <v>33</v>
      </c>
      <c r="U92" s="12" t="s">
        <v>33</v>
      </c>
      <c r="V92" s="19">
        <v>2.1800000000000002</v>
      </c>
      <c r="W92" s="19">
        <v>0.73126673698425293</v>
      </c>
      <c r="X92" s="12" t="s">
        <v>35</v>
      </c>
      <c r="Y92" s="13" t="s">
        <v>36</v>
      </c>
    </row>
    <row r="93" spans="1:25" ht="204.75" x14ac:dyDescent="0.25">
      <c r="A93" s="6" t="s">
        <v>278</v>
      </c>
      <c r="B93" s="6" t="s">
        <v>279</v>
      </c>
      <c r="C93" s="6" t="s">
        <v>280</v>
      </c>
      <c r="D93" s="7" t="s">
        <v>60</v>
      </c>
      <c r="E93" s="6" t="s">
        <v>38</v>
      </c>
      <c r="F93" s="8" t="s">
        <v>455</v>
      </c>
      <c r="G93" s="8" t="s">
        <v>430</v>
      </c>
      <c r="H93" s="8" t="s">
        <v>414</v>
      </c>
      <c r="I93" s="7" t="s">
        <v>30</v>
      </c>
      <c r="J93" s="9">
        <v>66.618449999999996</v>
      </c>
      <c r="K93" s="11" t="s">
        <v>43</v>
      </c>
      <c r="L93" s="11" t="s">
        <v>32</v>
      </c>
      <c r="M93" s="11" t="s">
        <v>660</v>
      </c>
      <c r="N93" s="7" t="s">
        <v>33</v>
      </c>
      <c r="O93" s="10">
        <v>30360000</v>
      </c>
      <c r="P93" s="8"/>
      <c r="Q93" s="26">
        <v>80105.546875</v>
      </c>
      <c r="R93" s="12">
        <v>0</v>
      </c>
      <c r="S93" s="7" t="s">
        <v>33</v>
      </c>
      <c r="T93" s="7" t="s">
        <v>33</v>
      </c>
      <c r="U93" s="7" t="s">
        <v>33</v>
      </c>
      <c r="V93" s="18">
        <v>0.46</v>
      </c>
      <c r="W93" s="18">
        <v>0.57522320747375488</v>
      </c>
      <c r="X93" s="7" t="s">
        <v>35</v>
      </c>
      <c r="Y93" s="8" t="s">
        <v>36</v>
      </c>
    </row>
    <row r="94" spans="1:25" ht="47.25" x14ac:dyDescent="0.25">
      <c r="A94" s="11" t="s">
        <v>177</v>
      </c>
      <c r="B94" s="11" t="s">
        <v>178</v>
      </c>
      <c r="C94" s="11" t="s">
        <v>179</v>
      </c>
      <c r="D94" s="12" t="s">
        <v>60</v>
      </c>
      <c r="E94" s="11" t="s">
        <v>38</v>
      </c>
      <c r="F94" s="8" t="s">
        <v>442</v>
      </c>
      <c r="G94" s="8" t="s">
        <v>192</v>
      </c>
      <c r="H94" s="8" t="s">
        <v>180</v>
      </c>
      <c r="I94" s="12" t="s">
        <v>195</v>
      </c>
      <c r="J94" s="14">
        <v>40.595013000000002</v>
      </c>
      <c r="K94" s="47" t="s">
        <v>52</v>
      </c>
      <c r="L94" s="11" t="s">
        <v>181</v>
      </c>
      <c r="M94" s="11" t="s">
        <v>397</v>
      </c>
      <c r="N94" s="12" t="s">
        <v>33</v>
      </c>
      <c r="O94" s="15">
        <v>89754000</v>
      </c>
      <c r="P94" s="8"/>
      <c r="Q94" s="27">
        <v>68724.3515625</v>
      </c>
      <c r="R94" s="12">
        <v>0</v>
      </c>
      <c r="S94" s="12" t="s">
        <v>33</v>
      </c>
      <c r="T94" s="12" t="s">
        <v>33</v>
      </c>
      <c r="U94" s="12" t="s">
        <v>33</v>
      </c>
      <c r="V94" s="19">
        <v>1.87</v>
      </c>
      <c r="W94" s="19">
        <v>0.90311580896377563</v>
      </c>
      <c r="X94" s="12" t="s">
        <v>35</v>
      </c>
      <c r="Y94" s="13" t="s">
        <v>36</v>
      </c>
    </row>
    <row r="95" spans="1:25" ht="47.25" x14ac:dyDescent="0.25">
      <c r="A95" s="6" t="s">
        <v>189</v>
      </c>
      <c r="B95" s="6" t="s">
        <v>190</v>
      </c>
      <c r="C95" s="6" t="s">
        <v>191</v>
      </c>
      <c r="D95" s="7" t="s">
        <v>60</v>
      </c>
      <c r="E95" s="6" t="s">
        <v>38</v>
      </c>
      <c r="F95" s="8" t="s">
        <v>442</v>
      </c>
      <c r="G95" s="8" t="s">
        <v>192</v>
      </c>
      <c r="H95" s="8" t="s">
        <v>180</v>
      </c>
      <c r="I95" s="7" t="s">
        <v>195</v>
      </c>
      <c r="J95" s="9">
        <v>40.595013000000002</v>
      </c>
      <c r="K95" s="11" t="s">
        <v>52</v>
      </c>
      <c r="L95" s="11" t="s">
        <v>181</v>
      </c>
      <c r="M95" s="11" t="s">
        <v>397</v>
      </c>
      <c r="N95" s="7" t="s">
        <v>33</v>
      </c>
      <c r="O95" s="10">
        <v>99022000</v>
      </c>
      <c r="P95" s="8"/>
      <c r="Q95" s="26">
        <v>184055.765625</v>
      </c>
      <c r="R95" s="12">
        <v>0</v>
      </c>
      <c r="S95" s="7" t="s">
        <v>33</v>
      </c>
      <c r="T95" s="7" t="s">
        <v>33</v>
      </c>
      <c r="U95" s="7" t="s">
        <v>33</v>
      </c>
      <c r="V95" s="18">
        <v>0.3</v>
      </c>
      <c r="W95" s="18">
        <v>0.75419998168945313</v>
      </c>
      <c r="X95" s="7" t="s">
        <v>35</v>
      </c>
      <c r="Y95" s="8" t="s">
        <v>36</v>
      </c>
    </row>
    <row r="96" spans="1:25" ht="47.25" x14ac:dyDescent="0.25">
      <c r="A96" s="11" t="s">
        <v>281</v>
      </c>
      <c r="B96" s="11" t="s">
        <v>282</v>
      </c>
      <c r="C96" s="11" t="s">
        <v>283</v>
      </c>
      <c r="D96" s="12" t="s">
        <v>60</v>
      </c>
      <c r="E96" s="11" t="s">
        <v>399</v>
      </c>
      <c r="F96" s="8" t="s">
        <v>452</v>
      </c>
      <c r="G96" s="8" t="s">
        <v>431</v>
      </c>
      <c r="H96" s="8" t="s">
        <v>415</v>
      </c>
      <c r="I96" s="12" t="s">
        <v>195</v>
      </c>
      <c r="J96" s="14">
        <v>47.696447999999997</v>
      </c>
      <c r="K96" s="47" t="s">
        <v>43</v>
      </c>
      <c r="L96" s="11" t="s">
        <v>371</v>
      </c>
      <c r="M96" s="11" t="s">
        <v>659</v>
      </c>
      <c r="N96" s="12" t="s">
        <v>33</v>
      </c>
      <c r="O96" s="15">
        <v>18468000</v>
      </c>
      <c r="P96" s="8"/>
      <c r="Q96" s="27">
        <v>166378.375</v>
      </c>
      <c r="R96" s="12">
        <v>0</v>
      </c>
      <c r="S96" s="12" t="s">
        <v>33</v>
      </c>
      <c r="T96" s="12" t="s">
        <v>33</v>
      </c>
      <c r="U96" s="12" t="s">
        <v>33</v>
      </c>
      <c r="V96" s="19">
        <v>0.96</v>
      </c>
      <c r="W96" s="19">
        <v>0.78962302207946777</v>
      </c>
      <c r="X96" s="12" t="s">
        <v>35</v>
      </c>
      <c r="Y96" s="13" t="s">
        <v>36</v>
      </c>
    </row>
    <row r="97" spans="1:25" ht="63" x14ac:dyDescent="0.25">
      <c r="A97" s="6" t="s">
        <v>284</v>
      </c>
      <c r="B97" s="6" t="s">
        <v>285</v>
      </c>
      <c r="C97" s="6" t="s">
        <v>286</v>
      </c>
      <c r="D97" s="7" t="s">
        <v>60</v>
      </c>
      <c r="E97" s="6" t="s">
        <v>85</v>
      </c>
      <c r="F97" s="8" t="s">
        <v>441</v>
      </c>
      <c r="G97" s="8" t="s">
        <v>28</v>
      </c>
      <c r="H97" s="8" t="s">
        <v>29</v>
      </c>
      <c r="I97" s="7" t="s">
        <v>61</v>
      </c>
      <c r="J97" s="9">
        <v>20.898517999999999</v>
      </c>
      <c r="K97" s="11" t="s">
        <v>43</v>
      </c>
      <c r="L97" s="11" t="s">
        <v>87</v>
      </c>
      <c r="M97" s="11" t="s">
        <v>398</v>
      </c>
      <c r="N97" s="7" t="s">
        <v>33</v>
      </c>
      <c r="O97" s="10">
        <v>65800000</v>
      </c>
      <c r="P97" s="8" t="s">
        <v>458</v>
      </c>
      <c r="Q97" s="26">
        <v>382558.125</v>
      </c>
      <c r="R97" s="12">
        <v>0</v>
      </c>
      <c r="S97" s="7" t="s">
        <v>33</v>
      </c>
      <c r="T97" s="7" t="s">
        <v>33</v>
      </c>
      <c r="U97" s="7" t="s">
        <v>33</v>
      </c>
      <c r="V97" s="18">
        <v>0.21</v>
      </c>
      <c r="W97" s="18">
        <v>0.236175537109375</v>
      </c>
      <c r="X97" s="7" t="s">
        <v>35</v>
      </c>
      <c r="Y97" s="8" t="s">
        <v>36</v>
      </c>
    </row>
    <row r="98" spans="1:25" ht="47.25" x14ac:dyDescent="0.25">
      <c r="A98" s="11" t="s">
        <v>185</v>
      </c>
      <c r="B98" s="11" t="s">
        <v>186</v>
      </c>
      <c r="C98" s="11" t="s">
        <v>187</v>
      </c>
      <c r="D98" s="12" t="s">
        <v>60</v>
      </c>
      <c r="E98" s="11" t="s">
        <v>38</v>
      </c>
      <c r="F98" s="8" t="s">
        <v>442</v>
      </c>
      <c r="G98" s="8" t="s">
        <v>194</v>
      </c>
      <c r="H98" s="8" t="s">
        <v>188</v>
      </c>
      <c r="I98" s="12" t="s">
        <v>195</v>
      </c>
      <c r="J98" s="14">
        <v>30.87229</v>
      </c>
      <c r="K98" s="47" t="s">
        <v>52</v>
      </c>
      <c r="L98" s="11" t="s">
        <v>181</v>
      </c>
      <c r="M98" s="11" t="s">
        <v>397</v>
      </c>
      <c r="N98" s="12" t="s">
        <v>33</v>
      </c>
      <c r="O98" s="15">
        <v>94880000</v>
      </c>
      <c r="P98" s="8"/>
      <c r="Q98" s="27">
        <v>207614.875</v>
      </c>
      <c r="R98" s="12">
        <v>0</v>
      </c>
      <c r="S98" s="12" t="s">
        <v>33</v>
      </c>
      <c r="T98" s="12" t="s">
        <v>33</v>
      </c>
      <c r="U98" s="12" t="s">
        <v>33</v>
      </c>
      <c r="V98" s="19">
        <v>1.0900000000000001</v>
      </c>
      <c r="W98" s="19">
        <v>0.88954001665115356</v>
      </c>
      <c r="X98" s="12" t="s">
        <v>35</v>
      </c>
      <c r="Y98" s="13" t="s">
        <v>36</v>
      </c>
    </row>
    <row r="99" spans="1:25" ht="63" x14ac:dyDescent="0.25">
      <c r="A99" s="6" t="s">
        <v>287</v>
      </c>
      <c r="B99" s="6" t="s">
        <v>288</v>
      </c>
      <c r="C99" s="6" t="s">
        <v>289</v>
      </c>
      <c r="D99" s="7" t="s">
        <v>60</v>
      </c>
      <c r="E99" s="6" t="s">
        <v>330</v>
      </c>
      <c r="F99" s="8" t="s">
        <v>446</v>
      </c>
      <c r="G99" s="8" t="s">
        <v>329</v>
      </c>
      <c r="H99" s="8" t="s">
        <v>363</v>
      </c>
      <c r="I99" s="7" t="s">
        <v>82</v>
      </c>
      <c r="J99" s="9">
        <v>1.6614910000000001</v>
      </c>
      <c r="K99" s="11" t="s">
        <v>43</v>
      </c>
      <c r="L99" s="11" t="s">
        <v>369</v>
      </c>
      <c r="M99" s="11" t="s">
        <v>384</v>
      </c>
      <c r="N99" s="7" t="s">
        <v>33</v>
      </c>
      <c r="O99" s="10">
        <v>30000000</v>
      </c>
      <c r="P99" s="8"/>
      <c r="Q99" s="26">
        <v>300000</v>
      </c>
      <c r="R99" s="12">
        <v>0</v>
      </c>
      <c r="S99" s="7" t="s">
        <v>33</v>
      </c>
      <c r="T99" s="7" t="s">
        <v>33</v>
      </c>
      <c r="U99" s="7" t="s">
        <v>33</v>
      </c>
      <c r="V99" s="18">
        <v>0.11</v>
      </c>
      <c r="W99" s="18">
        <v>0.36419999599456787</v>
      </c>
      <c r="X99" s="7" t="s">
        <v>35</v>
      </c>
      <c r="Y99" s="8" t="s">
        <v>36</v>
      </c>
    </row>
    <row r="100" spans="1:25" ht="63" x14ac:dyDescent="0.25">
      <c r="A100" s="11" t="s">
        <v>182</v>
      </c>
      <c r="B100" s="11" t="s">
        <v>183</v>
      </c>
      <c r="C100" s="11" t="s">
        <v>290</v>
      </c>
      <c r="D100" s="12" t="s">
        <v>60</v>
      </c>
      <c r="E100" s="11" t="s">
        <v>38</v>
      </c>
      <c r="F100" s="8" t="s">
        <v>443</v>
      </c>
      <c r="G100" s="8" t="s">
        <v>193</v>
      </c>
      <c r="H100" s="8" t="s">
        <v>184</v>
      </c>
      <c r="I100" s="12" t="s">
        <v>195</v>
      </c>
      <c r="J100" s="14">
        <v>23.571217999999998</v>
      </c>
      <c r="K100" s="47" t="s">
        <v>52</v>
      </c>
      <c r="L100" s="11" t="s">
        <v>181</v>
      </c>
      <c r="M100" s="11" t="s">
        <v>397</v>
      </c>
      <c r="N100" s="12" t="s">
        <v>33</v>
      </c>
      <c r="O100" s="15">
        <v>111282000</v>
      </c>
      <c r="P100" s="8"/>
      <c r="Q100" s="27">
        <v>78923.40625</v>
      </c>
      <c r="R100" s="12">
        <v>0</v>
      </c>
      <c r="S100" s="12" t="s">
        <v>33</v>
      </c>
      <c r="T100" s="12" t="s">
        <v>33</v>
      </c>
      <c r="U100" s="12" t="s">
        <v>33</v>
      </c>
      <c r="V100" s="19">
        <v>1.2</v>
      </c>
      <c r="W100" s="19">
        <v>0.8139922022819519</v>
      </c>
      <c r="X100" s="12" t="s">
        <v>35</v>
      </c>
      <c r="Y100" s="13" t="s">
        <v>36</v>
      </c>
    </row>
    <row r="101" spans="1:25" ht="47.25" x14ac:dyDescent="0.25">
      <c r="A101" s="6" t="s">
        <v>291</v>
      </c>
      <c r="B101" s="6" t="s">
        <v>292</v>
      </c>
      <c r="C101" s="6" t="s">
        <v>293</v>
      </c>
      <c r="D101" s="7" t="s">
        <v>338</v>
      </c>
      <c r="E101" s="6" t="s">
        <v>38</v>
      </c>
      <c r="F101" s="8" t="s">
        <v>442</v>
      </c>
      <c r="G101" s="8" t="s">
        <v>324</v>
      </c>
      <c r="H101" s="8" t="s">
        <v>342</v>
      </c>
      <c r="I101" s="7" t="s">
        <v>61</v>
      </c>
      <c r="J101" s="9">
        <v>51.951045000000001</v>
      </c>
      <c r="K101" s="11" t="s">
        <v>31</v>
      </c>
      <c r="L101" s="11" t="s">
        <v>32</v>
      </c>
      <c r="M101" s="11" t="s">
        <v>397</v>
      </c>
      <c r="N101" s="7" t="s">
        <v>33</v>
      </c>
      <c r="O101" s="10">
        <v>35250000</v>
      </c>
      <c r="P101" s="8"/>
      <c r="Q101" s="26">
        <v>120719.1796875</v>
      </c>
      <c r="R101" s="12">
        <v>0</v>
      </c>
      <c r="S101" s="7" t="s">
        <v>33</v>
      </c>
      <c r="T101" s="7" t="s">
        <v>33</v>
      </c>
      <c r="U101" s="7" t="s">
        <v>33</v>
      </c>
      <c r="V101" s="18">
        <v>0.49</v>
      </c>
      <c r="W101" s="18">
        <v>0.78104227781295776</v>
      </c>
      <c r="X101" s="7" t="s">
        <v>35</v>
      </c>
      <c r="Y101" s="8" t="s">
        <v>36</v>
      </c>
    </row>
    <row r="102" spans="1:25" ht="63" x14ac:dyDescent="0.25">
      <c r="A102" s="11" t="s">
        <v>294</v>
      </c>
      <c r="B102" s="11" t="s">
        <v>295</v>
      </c>
      <c r="C102" s="11" t="s">
        <v>296</v>
      </c>
      <c r="D102" s="12" t="s">
        <v>60</v>
      </c>
      <c r="E102" s="11" t="s">
        <v>38</v>
      </c>
      <c r="F102" s="8" t="s">
        <v>442</v>
      </c>
      <c r="G102" s="8" t="s">
        <v>46</v>
      </c>
      <c r="H102" s="8" t="s">
        <v>47</v>
      </c>
      <c r="I102" s="12" t="s">
        <v>30</v>
      </c>
      <c r="J102" s="14">
        <v>52.319687000000002</v>
      </c>
      <c r="K102" s="47" t="s">
        <v>31</v>
      </c>
      <c r="L102" s="11" t="s">
        <v>32</v>
      </c>
      <c r="M102" s="11" t="s">
        <v>397</v>
      </c>
      <c r="N102" s="12" t="s">
        <v>33</v>
      </c>
      <c r="O102" s="15">
        <v>22386000</v>
      </c>
      <c r="P102" s="8"/>
      <c r="Q102" s="27">
        <v>33066.46875</v>
      </c>
      <c r="R102" s="12">
        <v>0</v>
      </c>
      <c r="S102" s="12" t="s">
        <v>33</v>
      </c>
      <c r="T102" s="12" t="s">
        <v>33</v>
      </c>
      <c r="U102" s="12" t="s">
        <v>33</v>
      </c>
      <c r="V102" s="19">
        <v>2.3199999999999998</v>
      </c>
      <c r="W102" s="19">
        <v>0.74906766414642334</v>
      </c>
      <c r="X102" s="12" t="s">
        <v>35</v>
      </c>
      <c r="Y102" s="13" t="s">
        <v>36</v>
      </c>
    </row>
    <row r="103" spans="1:25" ht="63" x14ac:dyDescent="0.25">
      <c r="A103" s="6" t="s">
        <v>297</v>
      </c>
      <c r="B103" s="6" t="s">
        <v>298</v>
      </c>
      <c r="C103" s="6" t="s">
        <v>299</v>
      </c>
      <c r="D103" s="7" t="s">
        <v>338</v>
      </c>
      <c r="E103" s="6" t="s">
        <v>38</v>
      </c>
      <c r="F103" s="8" t="s">
        <v>442</v>
      </c>
      <c r="G103" s="8" t="s">
        <v>324</v>
      </c>
      <c r="H103" s="8" t="s">
        <v>342</v>
      </c>
      <c r="I103" s="7" t="s">
        <v>30</v>
      </c>
      <c r="J103" s="9">
        <v>51.951045000000001</v>
      </c>
      <c r="K103" s="11" t="s">
        <v>31</v>
      </c>
      <c r="L103" s="11" t="s">
        <v>32</v>
      </c>
      <c r="M103" s="11" t="s">
        <v>394</v>
      </c>
      <c r="N103" s="7" t="s">
        <v>33</v>
      </c>
      <c r="O103" s="10">
        <v>38230000</v>
      </c>
      <c r="P103" s="8"/>
      <c r="Q103" s="26">
        <v>503026.3125</v>
      </c>
      <c r="R103" s="12">
        <v>0</v>
      </c>
      <c r="S103" s="7" t="s">
        <v>33</v>
      </c>
      <c r="T103" s="7" t="s">
        <v>33</v>
      </c>
      <c r="U103" s="7" t="s">
        <v>33</v>
      </c>
      <c r="V103" s="18">
        <v>0.18</v>
      </c>
      <c r="W103" s="18">
        <v>0.87425321340560913</v>
      </c>
      <c r="X103" s="7" t="s">
        <v>35</v>
      </c>
      <c r="Y103" s="8" t="s">
        <v>36</v>
      </c>
    </row>
    <row r="104" spans="1:25" ht="63" x14ac:dyDescent="0.25">
      <c r="A104" s="6" t="s">
        <v>300</v>
      </c>
      <c r="B104" s="6" t="s">
        <v>301</v>
      </c>
      <c r="C104" s="6" t="s">
        <v>302</v>
      </c>
      <c r="D104" s="7" t="s">
        <v>338</v>
      </c>
      <c r="E104" s="6" t="s">
        <v>400</v>
      </c>
      <c r="F104" s="8" t="s">
        <v>442</v>
      </c>
      <c r="G104" s="8" t="s">
        <v>418</v>
      </c>
      <c r="H104" s="8" t="s">
        <v>403</v>
      </c>
      <c r="I104" s="7" t="s">
        <v>61</v>
      </c>
      <c r="J104" s="9">
        <v>44.828491999999997</v>
      </c>
      <c r="K104" s="47" t="s">
        <v>31</v>
      </c>
      <c r="L104" s="11" t="s">
        <v>32</v>
      </c>
      <c r="M104" s="11" t="s">
        <v>394</v>
      </c>
      <c r="N104" s="7" t="s">
        <v>33</v>
      </c>
      <c r="O104" s="10">
        <v>11440000</v>
      </c>
      <c r="P104" s="8"/>
      <c r="Q104" s="26">
        <v>193898.3125</v>
      </c>
      <c r="R104" s="12">
        <v>0</v>
      </c>
      <c r="S104" s="7" t="s">
        <v>33</v>
      </c>
      <c r="T104" s="7" t="s">
        <v>33</v>
      </c>
      <c r="U104" s="7" t="s">
        <v>33</v>
      </c>
      <c r="V104" s="18">
        <v>0.18</v>
      </c>
      <c r="W104" s="18">
        <v>0.25514194369316101</v>
      </c>
      <c r="X104" s="7" t="s">
        <v>35</v>
      </c>
      <c r="Y104" s="8" t="s">
        <v>36</v>
      </c>
    </row>
    <row r="105" spans="1:25" ht="47.25" x14ac:dyDescent="0.25">
      <c r="A105" s="6" t="s">
        <v>303</v>
      </c>
      <c r="B105" s="6" t="s">
        <v>304</v>
      </c>
      <c r="C105" s="6" t="s">
        <v>305</v>
      </c>
      <c r="D105" s="7" t="s">
        <v>338</v>
      </c>
      <c r="E105" s="6" t="s">
        <v>38</v>
      </c>
      <c r="F105" s="8" t="s">
        <v>442</v>
      </c>
      <c r="G105" s="8" t="s">
        <v>419</v>
      </c>
      <c r="H105" s="8" t="s">
        <v>403</v>
      </c>
      <c r="I105" s="7" t="s">
        <v>61</v>
      </c>
      <c r="J105" s="9">
        <v>54.978495000000002</v>
      </c>
      <c r="K105" s="11" t="s">
        <v>43</v>
      </c>
      <c r="L105" s="11" t="s">
        <v>32</v>
      </c>
      <c r="M105" s="11" t="s">
        <v>394</v>
      </c>
      <c r="N105" s="7" t="s">
        <v>33</v>
      </c>
      <c r="O105" s="10">
        <v>2553000</v>
      </c>
      <c r="P105" s="8"/>
      <c r="Q105" s="26">
        <v>510600</v>
      </c>
      <c r="R105" s="12">
        <v>0</v>
      </c>
      <c r="S105" s="7" t="s">
        <v>33</v>
      </c>
      <c r="T105" s="7" t="s">
        <v>33</v>
      </c>
      <c r="U105" s="7" t="s">
        <v>33</v>
      </c>
      <c r="V105" s="18">
        <v>0.05</v>
      </c>
      <c r="W105" s="18">
        <v>0.19479827582836151</v>
      </c>
      <c r="X105" s="7" t="s">
        <v>35</v>
      </c>
      <c r="Y105" s="8" t="s">
        <v>36</v>
      </c>
    </row>
    <row r="106" spans="1:25" ht="110.25" x14ac:dyDescent="0.25">
      <c r="A106" s="6" t="s">
        <v>306</v>
      </c>
      <c r="B106" s="6" t="s">
        <v>655</v>
      </c>
      <c r="C106" s="6" t="s">
        <v>656</v>
      </c>
      <c r="D106" s="7" t="s">
        <v>338</v>
      </c>
      <c r="E106" s="6" t="s">
        <v>401</v>
      </c>
      <c r="F106" s="8" t="s">
        <v>451</v>
      </c>
      <c r="G106" s="8" t="s">
        <v>432</v>
      </c>
      <c r="H106" s="8" t="s">
        <v>416</v>
      </c>
      <c r="I106" s="7" t="s">
        <v>30</v>
      </c>
      <c r="J106" s="9">
        <v>200.94886199999999</v>
      </c>
      <c r="K106" s="47" t="s">
        <v>43</v>
      </c>
      <c r="L106" s="11" t="s">
        <v>32</v>
      </c>
      <c r="M106" s="11" t="s">
        <v>658</v>
      </c>
      <c r="N106" s="7" t="s">
        <v>33</v>
      </c>
      <c r="O106" s="10">
        <v>295268000</v>
      </c>
      <c r="P106" s="8"/>
      <c r="Q106" s="26">
        <v>383464.9375</v>
      </c>
      <c r="R106" s="12">
        <v>0</v>
      </c>
      <c r="S106" s="7" t="s">
        <v>33</v>
      </c>
      <c r="T106" s="7" t="s">
        <v>33</v>
      </c>
      <c r="U106" s="7" t="s">
        <v>33</v>
      </c>
      <c r="V106" s="18">
        <v>0.54</v>
      </c>
      <c r="W106" s="18">
        <v>0.3429761528968811</v>
      </c>
      <c r="X106" s="7" t="s">
        <v>35</v>
      </c>
      <c r="Y106" s="8" t="s">
        <v>36</v>
      </c>
    </row>
    <row r="107" spans="1:25" ht="47.25" x14ac:dyDescent="0.25">
      <c r="A107" s="6" t="s">
        <v>307</v>
      </c>
      <c r="B107" s="6" t="s">
        <v>308</v>
      </c>
      <c r="C107" s="6" t="s">
        <v>309</v>
      </c>
      <c r="D107" s="7" t="s">
        <v>338</v>
      </c>
      <c r="E107" s="6" t="s">
        <v>38</v>
      </c>
      <c r="F107" s="8" t="s">
        <v>442</v>
      </c>
      <c r="G107" s="8" t="s">
        <v>324</v>
      </c>
      <c r="H107" s="8" t="s">
        <v>342</v>
      </c>
      <c r="I107" s="7" t="s">
        <v>30</v>
      </c>
      <c r="J107" s="9">
        <v>51.951045000000001</v>
      </c>
      <c r="K107" s="11" t="s">
        <v>31</v>
      </c>
      <c r="L107" s="11" t="s">
        <v>32</v>
      </c>
      <c r="M107" s="11" t="s">
        <v>394</v>
      </c>
      <c r="N107" s="7" t="s">
        <v>33</v>
      </c>
      <c r="O107" s="10">
        <v>40780000</v>
      </c>
      <c r="P107" s="8"/>
      <c r="Q107" s="26">
        <v>10195000</v>
      </c>
      <c r="R107" s="12">
        <v>0</v>
      </c>
      <c r="S107" s="7" t="s">
        <v>33</v>
      </c>
      <c r="T107" s="7" t="s">
        <v>33</v>
      </c>
      <c r="U107" s="7" t="s">
        <v>33</v>
      </c>
      <c r="V107" s="18">
        <v>0.21</v>
      </c>
      <c r="W107" s="18">
        <v>0.78729432821273804</v>
      </c>
      <c r="X107" s="7" t="s">
        <v>35</v>
      </c>
      <c r="Y107" s="8" t="s">
        <v>36</v>
      </c>
    </row>
    <row r="108" spans="1:25" ht="63" x14ac:dyDescent="0.25">
      <c r="A108" s="6" t="s">
        <v>310</v>
      </c>
      <c r="B108" s="6" t="s">
        <v>311</v>
      </c>
      <c r="C108" s="6" t="s">
        <v>312</v>
      </c>
      <c r="D108" s="7" t="s">
        <v>338</v>
      </c>
      <c r="E108" s="6" t="s">
        <v>38</v>
      </c>
      <c r="F108" s="8" t="s">
        <v>450</v>
      </c>
      <c r="G108" s="8" t="s">
        <v>325</v>
      </c>
      <c r="H108" s="8" t="s">
        <v>343</v>
      </c>
      <c r="I108" s="7" t="s">
        <v>61</v>
      </c>
      <c r="J108" s="9">
        <v>274.06362899999999</v>
      </c>
      <c r="K108" s="47" t="s">
        <v>31</v>
      </c>
      <c r="L108" s="11" t="s">
        <v>32</v>
      </c>
      <c r="M108" s="11" t="s">
        <v>394</v>
      </c>
      <c r="N108" s="7" t="s">
        <v>33</v>
      </c>
      <c r="O108" s="10">
        <v>345330000</v>
      </c>
      <c r="P108" s="8"/>
      <c r="Q108" s="26">
        <v>232076.625</v>
      </c>
      <c r="R108" s="12">
        <v>0</v>
      </c>
      <c r="S108" s="7" t="s">
        <v>33</v>
      </c>
      <c r="T108" s="7" t="s">
        <v>33</v>
      </c>
      <c r="U108" s="7" t="s">
        <v>33</v>
      </c>
      <c r="V108" s="18">
        <v>0.39</v>
      </c>
      <c r="W108" s="18">
        <v>0.24374000728130341</v>
      </c>
      <c r="X108" s="7" t="s">
        <v>35</v>
      </c>
      <c r="Y108" s="8" t="s">
        <v>36</v>
      </c>
    </row>
    <row r="109" spans="1:25" ht="47.25" x14ac:dyDescent="0.25">
      <c r="A109" s="6" t="s">
        <v>313</v>
      </c>
      <c r="B109" s="6" t="s">
        <v>314</v>
      </c>
      <c r="C109" s="6" t="s">
        <v>315</v>
      </c>
      <c r="D109" s="7" t="s">
        <v>60</v>
      </c>
      <c r="E109" s="6" t="s">
        <v>38</v>
      </c>
      <c r="F109" s="8" t="s">
        <v>442</v>
      </c>
      <c r="G109" s="8" t="s">
        <v>433</v>
      </c>
      <c r="H109" s="8" t="s">
        <v>417</v>
      </c>
      <c r="I109" s="7" t="s">
        <v>61</v>
      </c>
      <c r="J109" s="9">
        <v>51.951045000000001</v>
      </c>
      <c r="K109" s="11" t="s">
        <v>31</v>
      </c>
      <c r="L109" s="11" t="s">
        <v>32</v>
      </c>
      <c r="M109" s="11" t="s">
        <v>385</v>
      </c>
      <c r="N109" s="7" t="s">
        <v>33</v>
      </c>
      <c r="O109" s="10">
        <v>32053000</v>
      </c>
      <c r="P109" s="8"/>
      <c r="Q109" s="26">
        <v>525459</v>
      </c>
      <c r="R109" s="12">
        <v>0</v>
      </c>
      <c r="S109" s="7" t="s">
        <v>33</v>
      </c>
      <c r="T109" s="7" t="s">
        <v>33</v>
      </c>
      <c r="U109" s="7" t="s">
        <v>33</v>
      </c>
      <c r="V109" s="18">
        <v>0.38</v>
      </c>
      <c r="W109" s="18">
        <v>0.71673125028610229</v>
      </c>
      <c r="X109" s="7" t="s">
        <v>35</v>
      </c>
      <c r="Y109" s="8" t="s">
        <v>36</v>
      </c>
    </row>
    <row r="110" spans="1:25" ht="126" x14ac:dyDescent="0.25">
      <c r="A110" s="22" t="s">
        <v>542</v>
      </c>
      <c r="B110" s="6" t="s">
        <v>543</v>
      </c>
      <c r="C110" s="6" t="s">
        <v>544</v>
      </c>
      <c r="D110" s="7" t="s">
        <v>557</v>
      </c>
      <c r="E110" s="6" t="s">
        <v>559</v>
      </c>
      <c r="F110" s="8" t="s">
        <v>560</v>
      </c>
      <c r="G110" s="8" t="s">
        <v>577</v>
      </c>
      <c r="H110" s="8" t="s">
        <v>594</v>
      </c>
      <c r="I110" s="7" t="s">
        <v>30</v>
      </c>
      <c r="J110" s="9">
        <v>1.5914212465286255</v>
      </c>
      <c r="K110" s="11" t="s">
        <v>31</v>
      </c>
      <c r="L110" s="11" t="s">
        <v>623</v>
      </c>
      <c r="M110" s="11" t="s">
        <v>618</v>
      </c>
      <c r="N110" s="7" t="s">
        <v>33</v>
      </c>
      <c r="O110" s="10">
        <v>157246000</v>
      </c>
      <c r="P110" s="8"/>
      <c r="Q110" s="26">
        <v>157246000</v>
      </c>
      <c r="R110" s="12">
        <v>0</v>
      </c>
      <c r="S110" s="7" t="s">
        <v>33</v>
      </c>
      <c r="T110" s="7" t="s">
        <v>33</v>
      </c>
      <c r="U110" s="7" t="s">
        <v>33</v>
      </c>
      <c r="V110" s="18">
        <v>1.9999999552965164E-2</v>
      </c>
      <c r="W110" s="18">
        <v>0.18549999594688416</v>
      </c>
      <c r="X110" s="7" t="s">
        <v>35</v>
      </c>
      <c r="Y110" s="8" t="s">
        <v>36</v>
      </c>
    </row>
    <row r="111" spans="1:25" ht="126" x14ac:dyDescent="0.25">
      <c r="A111" s="23" t="s">
        <v>545</v>
      </c>
      <c r="B111" s="11" t="s">
        <v>546</v>
      </c>
      <c r="C111" s="11" t="s">
        <v>547</v>
      </c>
      <c r="D111" s="12" t="s">
        <v>557</v>
      </c>
      <c r="E111" s="11" t="s">
        <v>559</v>
      </c>
      <c r="F111" s="8" t="s">
        <v>560</v>
      </c>
      <c r="G111" s="8" t="s">
        <v>577</v>
      </c>
      <c r="H111" s="8" t="s">
        <v>594</v>
      </c>
      <c r="I111" s="12" t="s">
        <v>30</v>
      </c>
      <c r="J111" s="14">
        <v>9.3050040304660797E-2</v>
      </c>
      <c r="K111" s="11" t="s">
        <v>52</v>
      </c>
      <c r="L111" s="11" t="s">
        <v>623</v>
      </c>
      <c r="M111" s="11" t="s">
        <v>618</v>
      </c>
      <c r="N111" s="12" t="s">
        <v>33</v>
      </c>
      <c r="O111" s="15">
        <v>4878000</v>
      </c>
      <c r="P111" s="8"/>
      <c r="Q111" s="27">
        <v>1219500</v>
      </c>
      <c r="R111" s="12">
        <v>0</v>
      </c>
      <c r="S111" s="12" t="s">
        <v>33</v>
      </c>
      <c r="T111" s="12" t="s">
        <v>33</v>
      </c>
      <c r="U111" s="12" t="s">
        <v>33</v>
      </c>
      <c r="V111" s="19">
        <v>5.2600002288818359</v>
      </c>
      <c r="W111" s="19">
        <v>0.18549999594688416</v>
      </c>
      <c r="X111" s="12" t="s">
        <v>35</v>
      </c>
      <c r="Y111" s="8" t="s">
        <v>36</v>
      </c>
    </row>
    <row r="112" spans="1:25" ht="126" x14ac:dyDescent="0.25">
      <c r="A112" s="22" t="s">
        <v>548</v>
      </c>
      <c r="B112" s="6" t="s">
        <v>549</v>
      </c>
      <c r="C112" s="6" t="s">
        <v>550</v>
      </c>
      <c r="D112" s="7" t="s">
        <v>557</v>
      </c>
      <c r="E112" s="6" t="s">
        <v>559</v>
      </c>
      <c r="F112" s="8" t="s">
        <v>560</v>
      </c>
      <c r="G112" s="8" t="s">
        <v>577</v>
      </c>
      <c r="H112" s="8" t="s">
        <v>594</v>
      </c>
      <c r="I112" s="7" t="s">
        <v>30</v>
      </c>
      <c r="J112" s="9">
        <v>1.1533581018447876</v>
      </c>
      <c r="K112" s="11" t="s">
        <v>31</v>
      </c>
      <c r="L112" s="11" t="s">
        <v>623</v>
      </c>
      <c r="M112" s="11" t="s">
        <v>618</v>
      </c>
      <c r="N112" s="7" t="s">
        <v>33</v>
      </c>
      <c r="O112" s="10">
        <v>10904000</v>
      </c>
      <c r="P112" s="8"/>
      <c r="Q112" s="26">
        <v>605777.75</v>
      </c>
      <c r="R112" s="12">
        <v>0</v>
      </c>
      <c r="S112" s="7" t="s">
        <v>33</v>
      </c>
      <c r="T112" s="7" t="s">
        <v>33</v>
      </c>
      <c r="U112" s="7" t="s">
        <v>33</v>
      </c>
      <c r="V112" s="18">
        <v>0.37000000476837158</v>
      </c>
      <c r="W112" s="18">
        <v>0.18549999594688416</v>
      </c>
      <c r="X112" s="7" t="s">
        <v>35</v>
      </c>
      <c r="Y112" s="8" t="s">
        <v>36</v>
      </c>
    </row>
    <row r="113" spans="1:25" ht="94.5" x14ac:dyDescent="0.25">
      <c r="A113" s="23" t="s">
        <v>551</v>
      </c>
      <c r="B113" s="11" t="s">
        <v>552</v>
      </c>
      <c r="C113" s="11" t="s">
        <v>553</v>
      </c>
      <c r="D113" s="12" t="s">
        <v>555</v>
      </c>
      <c r="E113" s="11" t="s">
        <v>559</v>
      </c>
      <c r="F113" s="8" t="s">
        <v>560</v>
      </c>
      <c r="G113" s="8" t="s">
        <v>578</v>
      </c>
      <c r="H113" s="8" t="s">
        <v>595</v>
      </c>
      <c r="I113" s="12" t="s">
        <v>82</v>
      </c>
      <c r="J113" s="14">
        <v>68.735298156738281</v>
      </c>
      <c r="K113" s="11" t="s">
        <v>31</v>
      </c>
      <c r="L113" s="11" t="s">
        <v>623</v>
      </c>
      <c r="M113" s="11" t="s">
        <v>619</v>
      </c>
      <c r="N113" s="12" t="s">
        <v>33</v>
      </c>
      <c r="O113" s="15">
        <v>49467000</v>
      </c>
      <c r="P113" s="8"/>
      <c r="Q113" s="27">
        <v>9893400</v>
      </c>
      <c r="R113" s="12">
        <v>0</v>
      </c>
      <c r="S113" s="12" t="s">
        <v>33</v>
      </c>
      <c r="T113" s="12" t="s">
        <v>33</v>
      </c>
      <c r="U113" s="12" t="s">
        <v>33</v>
      </c>
      <c r="V113" s="19">
        <v>5.2852161228656769E-2</v>
      </c>
      <c r="W113" s="19">
        <v>0.54406499862670898</v>
      </c>
      <c r="X113" s="12" t="s">
        <v>35</v>
      </c>
      <c r="Y113" s="8" t="s">
        <v>36</v>
      </c>
    </row>
  </sheetData>
  <autoFilter ref="A2:Y113" xr:uid="{D9223A2D-BC73-4C53-9141-373A915F674E}">
    <sortState xmlns:xlrd2="http://schemas.microsoft.com/office/spreadsheetml/2017/richdata2" ref="A3:Y113">
      <sortCondition ref="A2:A113"/>
    </sortState>
  </autoFilter>
  <customSheetViews>
    <customSheetView guid="{F06C04FE-FB42-4512-BF5C-2BDB3AC36724}" scale="55" showPageBreaks="1" showAutoFilter="1">
      <selection activeCell="M75" sqref="M3:M75"/>
      <pageMargins left="0.5" right="0.5" top="0.5" bottom="0.5" header="0.3" footer="0.3"/>
      <printOptions horizontalCentered="1"/>
      <pageSetup paperSize="3" fitToHeight="0" pageOrder="overThenDown" orientation="landscape" r:id="rId1"/>
      <headerFooter>
        <oddHeader xml:space="preserve">&amp;C&amp;12Appendix 5-7: Table 16 - Potentially Feasible Flood Mitigation Projects Recommended by RFPG
</oddHeader>
      </headerFooter>
      <autoFilter ref="A2:Y75" xr:uid="{CED8BE1C-A341-4EA6-8047-22C4FB23044A}"/>
    </customSheetView>
    <customSheetView guid="{810F969D-08C5-4942-868C-39E81472BFCB}" scale="55" showPageBreaks="1" printArea="1" showAutoFilter="1">
      <selection activeCell="F6" sqref="F6"/>
      <pageMargins left="0.5" right="0.5" top="0.5" bottom="0.25" header="0.25" footer="0.3"/>
      <printOptions horizontalCentered="1"/>
      <pageSetup paperSize="3" fitToHeight="0" pageOrder="overThenDown" orientation="landscape" r:id="rId2"/>
      <headerFooter>
        <oddHeader xml:space="preserve">&amp;C&amp;12Appendix 5-7: Table 16 - Potentially Feasible Flood Mitigation Projects Recommended by RFPG
</oddHeader>
      </headerFooter>
      <autoFilter ref="A2:Y75" xr:uid="{9173BD37-BF5F-489B-85D2-8075CF982C23}"/>
    </customSheetView>
  </customSheetViews>
  <phoneticPr fontId="6" type="noConversion"/>
  <conditionalFormatting sqref="A3:K113">
    <cfRule type="expression" dxfId="2" priority="39">
      <formula>MOD(ROW(),2)=0</formula>
    </cfRule>
  </conditionalFormatting>
  <conditionalFormatting sqref="L5:Y113">
    <cfRule type="expression" dxfId="1" priority="1">
      <formula>MOD(ROW(),2)=0</formula>
    </cfRule>
  </conditionalFormatting>
  <conditionalFormatting sqref="L3:XFD4 Z5:XFD9 Z10 AH10:XFD10 Z11:XFD38">
    <cfRule type="expression" dxfId="0" priority="41">
      <formula>MOD(ROW(),2)=0</formula>
    </cfRule>
  </conditionalFormatting>
  <printOptions horizontalCentered="1" verticalCentered="1"/>
  <pageMargins left="0.5" right="0.5" top="0.5" bottom="0.25" header="0.25" footer="0.3"/>
  <pageSetup paperSize="3" fitToHeight="0" pageOrder="overThenDown" orientation="landscape" r:id="rId3"/>
  <headerFooter>
    <oddHeader xml:space="preserve">&amp;C&amp;12Appendix 5-7: Table 16 - Potentially Feasible Flood Mitigation Projects Recommended by RFPG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5a3f2b-f11c-46e3-bf80-03cf25825b6d">
      <Terms xmlns="http://schemas.microsoft.com/office/infopath/2007/PartnerControls"/>
    </lcf76f155ced4ddcb4097134ff3c332f>
    <TaxCatchAll xmlns="c4fd4842-d35d-4986-881f-fe11825c6cf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FC4E3FDE470E42ADFB724107E811B2" ma:contentTypeVersion="13" ma:contentTypeDescription="Create a new document." ma:contentTypeScope="" ma:versionID="1a5ce96008a5cc0079aeae1c5fbc64f5">
  <xsd:schema xmlns:xsd="http://www.w3.org/2001/XMLSchema" xmlns:xs="http://www.w3.org/2001/XMLSchema" xmlns:p="http://schemas.microsoft.com/office/2006/metadata/properties" xmlns:ns2="b35a3f2b-f11c-46e3-bf80-03cf25825b6d" xmlns:ns3="c4fd4842-d35d-4986-881f-fe11825c6cf1" targetNamespace="http://schemas.microsoft.com/office/2006/metadata/properties" ma:root="true" ma:fieldsID="987aaa6f74e1900aeeda0d019aebf723" ns2:_="" ns3:_="">
    <xsd:import namespace="b35a3f2b-f11c-46e3-bf80-03cf25825b6d"/>
    <xsd:import namespace="c4fd4842-d35d-4986-881f-fe11825c6c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a3f2b-f11c-46e3-bf80-03cf25825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dddfb0c-075f-4700-8de3-299e94e878c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fd4842-d35d-4986-881f-fe11825c6cf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90fa54-39ff-4bda-bf03-2d0a1c4678a3}" ma:internalName="TaxCatchAll" ma:showField="CatchAllData" ma:web="c4fd4842-d35d-4986-881f-fe11825c6c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10D52-8E2C-464D-A48E-85394A59716F}">
  <ds:schemaRefs>
    <ds:schemaRef ds:uri="http://schemas.microsoft.com/sharepoint/v3/contenttype/forms"/>
  </ds:schemaRefs>
</ds:datastoreItem>
</file>

<file path=customXml/itemProps2.xml><?xml version="1.0" encoding="utf-8"?>
<ds:datastoreItem xmlns:ds="http://schemas.openxmlformats.org/officeDocument/2006/customXml" ds:itemID="{96DAEE38-D5B8-4100-B7D0-C20F40977281}">
  <ds:schemaRefs>
    <ds:schemaRef ds:uri="http://www.w3.org/XML/1998/namespace"/>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schemas.microsoft.com/office/infopath/2007/PartnerControls"/>
    <ds:schemaRef ds:uri="c4fd4842-d35d-4986-881f-fe11825c6cf1"/>
    <ds:schemaRef ds:uri="b35a3f2b-f11c-46e3-bf80-03cf25825b6d"/>
  </ds:schemaRefs>
</ds:datastoreItem>
</file>

<file path=customXml/itemProps3.xml><?xml version="1.0" encoding="utf-8"?>
<ds:datastoreItem xmlns:ds="http://schemas.openxmlformats.org/officeDocument/2006/customXml" ds:itemID="{FDC111AC-EFD6-4C01-9CED-033D2475A9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a3f2b-f11c-46e3-bf80-03cf25825b6d"/>
    <ds:schemaRef ds:uri="c4fd4842-d35d-4986-881f-fe11825c6c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FMPs</vt:lpstr>
      <vt:lpstr>FMPs!Print_Area</vt:lpstr>
      <vt:lpstr>FMPs!Print_Titles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Ericka Reyes</dc:creator>
  <cp:lastModifiedBy>Emily Bush</cp:lastModifiedBy>
  <cp:lastPrinted>2025-03-25T19:15:42Z</cp:lastPrinted>
  <dcterms:created xsi:type="dcterms:W3CDTF">2022-07-27T17:00:50Z</dcterms:created>
  <dcterms:modified xsi:type="dcterms:W3CDTF">2025-03-26T17:18:44Z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0x010100C9FC4E3FDE470E42ADFB724107E811B2</vt:lpwstr>
  </property>
  <property fmtid="{D5CDD505-2E9C-101B-9397-08002B2CF9AE}" pid="3" name="MediaServiceImageTags">
    <vt:lpwstr/>
  </property>
</Properties>
</file>